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510" windowWidth="22710" windowHeight="894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AN12" i="2" l="1"/>
  <c r="AN13" i="2"/>
  <c r="AN14" i="2"/>
  <c r="AN15" i="2"/>
  <c r="AN16" i="2"/>
  <c r="AN20" i="2"/>
  <c r="AN21" i="2"/>
  <c r="AN22" i="2"/>
  <c r="AN23" i="2"/>
  <c r="AN24" i="2"/>
  <c r="AN26" i="2"/>
  <c r="AN27" i="2"/>
  <c r="AN28" i="2"/>
  <c r="AN29" i="2"/>
  <c r="AN30" i="2"/>
  <c r="AN31" i="2"/>
  <c r="AN33" i="2"/>
  <c r="AN34" i="2"/>
  <c r="AN35" i="2"/>
  <c r="AN36" i="2"/>
  <c r="AN37" i="2"/>
  <c r="AN38" i="2"/>
  <c r="AN40" i="2"/>
  <c r="AN41" i="2"/>
  <c r="AN42" i="2"/>
  <c r="AN44" i="2"/>
  <c r="AN45" i="2"/>
  <c r="AN46" i="2"/>
  <c r="AN48" i="2"/>
  <c r="AN49" i="2"/>
  <c r="AN51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N50" i="2" s="1"/>
  <c r="M50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M47" i="2"/>
  <c r="AN47" i="2" s="1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N43" i="2" s="1"/>
  <c r="M43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M39" i="2"/>
  <c r="AN39" i="2" s="1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N32" i="2" s="1"/>
  <c r="M32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M25" i="2"/>
  <c r="AN25" i="2" s="1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N19" i="2" s="1"/>
  <c r="M19" i="2"/>
  <c r="N17" i="2"/>
  <c r="O17" i="2"/>
  <c r="P17" i="2"/>
  <c r="Q17" i="2"/>
  <c r="R17" i="2"/>
  <c r="S17" i="2"/>
  <c r="T17" i="2"/>
  <c r="T52" i="2" s="1"/>
  <c r="U17" i="2"/>
  <c r="V17" i="2"/>
  <c r="W17" i="2"/>
  <c r="X17" i="2"/>
  <c r="Y17" i="2"/>
  <c r="Z17" i="2"/>
  <c r="AA17" i="2"/>
  <c r="AB17" i="2"/>
  <c r="AB52" i="2" s="1"/>
  <c r="AC17" i="2"/>
  <c r="AD17" i="2"/>
  <c r="M17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N11" i="2" s="1"/>
  <c r="M11" i="2"/>
  <c r="P52" i="2"/>
  <c r="X52" i="2"/>
  <c r="M52" i="2"/>
  <c r="AE18" i="2"/>
  <c r="AN18" i="2" s="1"/>
  <c r="AE17" i="2" l="1"/>
  <c r="AN17" i="2" s="1"/>
  <c r="AD52" i="2"/>
  <c r="Z52" i="2"/>
  <c r="V52" i="2"/>
  <c r="R52" i="2"/>
  <c r="N52" i="2"/>
  <c r="AE52" i="2"/>
  <c r="AN52" i="2" s="1"/>
  <c r="AC52" i="2"/>
  <c r="AA52" i="2"/>
  <c r="Y52" i="2"/>
  <c r="W52" i="2"/>
  <c r="U52" i="2"/>
  <c r="S52" i="2"/>
  <c r="Q52" i="2"/>
  <c r="O52" i="2"/>
</calcChain>
</file>

<file path=xl/sharedStrings.xml><?xml version="1.0" encoding="utf-8"?>
<sst xmlns="http://schemas.openxmlformats.org/spreadsheetml/2006/main" count="255" uniqueCount="97">
  <si>
    <t>Наименование показателя</t>
  </si>
  <si>
    <t/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</si>
  <si>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</si>
  <si>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</si>
  <si>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</si>
  <si>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</si>
  <si>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</si>
  <si>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</si>
  <si>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</si>
  <si>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</si>
  <si>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</si>
  <si>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</si>
  <si>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</si>
  <si>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</si>
  <si>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</si>
  <si>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</si>
  <si>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</si>
  <si>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</si>
  <si>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</si>
  <si>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</si>
  <si>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</si>
  <si>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</si>
  <si>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</si>
  <si>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</si>
  <si>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</si>
  <si>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</si>
  <si>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</si>
  <si>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</si>
  <si>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</si>
  <si>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</si>
  <si>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</si>
  <si>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</si>
  <si>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</si>
  <si>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</si>
  <si>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</si>
  <si>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</si>
  <si>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</si>
  <si>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</si>
  <si>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</si>
  <si>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</si>
  <si>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</si>
  <si>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</si>
  <si>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</si>
  <si>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</si>
  <si>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</si>
  <si>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</si>
  <si>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</si>
  <si>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</si>
  <si>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</si>
  <si>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</si>
  <si>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</si>
  <si>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</si>
  <si>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</si>
  <si>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</si>
  <si>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</si>
  <si>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</si>
  <si>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</si>
  <si>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</si>
  <si>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</si>
  <si>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</si>
  <si>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</si>
  <si>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</si>
  <si>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</si>
  <si>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</si>
  <si>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</si>
  <si>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</si>
  <si>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</si>
  <si>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</si>
  <si>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</si>
  <si>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</si>
  <si>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</si>
  <si>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</si>
  <si>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</si>
  <si>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</si>
  <si>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</si>
  <si>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</si>
  <si>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</si>
  <si>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</si>
  <si>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</si>
  <si>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</si>
  <si>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</si>
  <si>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</si>
  <si>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</si>
  <si>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</si>
  <si>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</si>
  <si>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</si>
  <si>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</si>
  <si>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Разд., подр.</t>
  </si>
  <si>
    <t>Сумма на 2021 год (руб.)</t>
  </si>
  <si>
    <t>Утверждено</t>
  </si>
  <si>
    <t>Исполнено</t>
  </si>
  <si>
    <t>% исполнения</t>
  </si>
  <si>
    <t>Приложение №3</t>
  </si>
  <si>
    <t>к проекту решения Совета Юрьевецкого</t>
  </si>
  <si>
    <t>муниципального района от   2022 года №</t>
  </si>
  <si>
    <t>"Об утверждении отчета об исполнении бюджета Юрьевецкого муниципального района за 2021 год"</t>
  </si>
  <si>
    <t>Расходы бюджета Юрьевецкого муниципального района по разделам и подразделам классификации расходов бюджетов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</si>
</sst>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Arial CYR"/>
      <charset val="204"/>
    </font>
    <font>
      <sz val="9"/>
      <color rgb="FF000000"/>
      <name val="Arial Cyr"/>
    </font>
    <font>
      <b/>
      <sz val="9"/>
      <color rgb="FF000000"/>
      <name val="Arial Cyr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2" borderId="2" xfId="9" applyNumberFormat="1" applyFont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10" fontId="7" fillId="5" borderId="2" xfId="10" applyNumberFormat="1" applyFont="1" applyFill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10" fontId="7" fillId="5" borderId="2" xfId="13" applyNumberFormat="1" applyFont="1" applyFill="1" applyProtection="1">
      <alignment horizontal="right" vertical="top" shrinkToFit="1"/>
    </xf>
    <xf numFmtId="0" fontId="1" fillId="0" borderId="4" xfId="6" applyNumberFormat="1" applyBorder="1" applyProtection="1">
      <alignment horizontal="center" vertical="center" wrapText="1"/>
    </xf>
    <xf numFmtId="0" fontId="1" fillId="0" borderId="3" xfId="5" applyBorder="1">
      <alignment horizontal="right"/>
    </xf>
    <xf numFmtId="0" fontId="8" fillId="0" borderId="1" xfId="1" applyNumberFormat="1" applyFont="1" applyAlignment="1" applyProtection="1">
      <alignment horizontal="right" wrapText="1"/>
    </xf>
    <xf numFmtId="0" fontId="8" fillId="0" borderId="1" xfId="2" applyNumberFormat="1" applyFont="1" applyAlignment="1" applyProtection="1">
      <alignment horizontal="right"/>
    </xf>
    <xf numFmtId="0" fontId="8" fillId="0" borderId="1" xfId="1" applyFont="1" applyAlignment="1">
      <alignment horizontal="right" wrapText="1"/>
    </xf>
    <xf numFmtId="0" fontId="9" fillId="0" borderId="1" xfId="3" applyNumberFormat="1" applyFont="1" applyAlignment="1" applyProtection="1">
      <alignment horizontal="right" wrapText="1"/>
    </xf>
    <xf numFmtId="0" fontId="9" fillId="0" borderId="1" xfId="3" applyFont="1" applyAlignment="1">
      <alignment horizontal="right" wrapText="1"/>
    </xf>
    <xf numFmtId="0" fontId="2" fillId="0" borderId="1" xfId="3" applyNumberFormat="1" applyAlignment="1" applyProtection="1">
      <alignment horizontal="right" wrapText="1"/>
    </xf>
    <xf numFmtId="0" fontId="2" fillId="0" borderId="1" xfId="3" applyAlignment="1">
      <alignment horizontal="right" wrapText="1"/>
    </xf>
    <xf numFmtId="0" fontId="1" fillId="0" borderId="5" xfId="5" applyBorder="1">
      <alignment horizontal="right"/>
    </xf>
    <xf numFmtId="0" fontId="7" fillId="0" borderId="4" xfId="7" applyNumberFormat="1" applyFont="1" applyBorder="1" applyProtection="1">
      <alignment vertical="top" wrapText="1"/>
    </xf>
    <xf numFmtId="1" fontId="7" fillId="0" borderId="4" xfId="8" applyNumberFormat="1" applyFont="1" applyBorder="1" applyProtection="1">
      <alignment horizontal="center" vertical="top" shrinkToFit="1"/>
    </xf>
    <xf numFmtId="0" fontId="1" fillId="0" borderId="3" xfId="5" applyBorder="1" applyAlignment="1">
      <alignment horizontal="center"/>
    </xf>
    <xf numFmtId="0" fontId="1" fillId="0" borderId="3" xfId="6" applyNumberFormat="1" applyBorder="1" applyAlignment="1" applyProtection="1">
      <alignment horizontal="center" vertical="center" wrapText="1"/>
    </xf>
    <xf numFmtId="0" fontId="8" fillId="0" borderId="1" xfId="2" applyNumberFormat="1" applyFont="1" applyAlignment="1" applyProtection="1">
      <alignment horizontal="right"/>
    </xf>
    <xf numFmtId="0" fontId="8" fillId="0" borderId="1" xfId="1" applyFont="1" applyAlignment="1">
      <alignment horizontal="right" wrapText="1"/>
    </xf>
    <xf numFmtId="0" fontId="8" fillId="0" borderId="1" xfId="3" applyFont="1" applyAlignment="1">
      <alignment horizontal="right" wrapText="1"/>
    </xf>
    <xf numFmtId="0" fontId="7" fillId="0" borderId="1" xfId="3" applyFont="1" applyAlignment="1">
      <alignment horizontal="right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6" xfId="6" applyNumberFormat="1" applyBorder="1" applyProtection="1">
      <alignment horizontal="center" vertical="center" wrapText="1"/>
    </xf>
    <xf numFmtId="0" fontId="1" fillId="0" borderId="7" xfId="6" applyBorder="1">
      <alignment horizontal="center" vertical="center" wrapText="1"/>
    </xf>
    <xf numFmtId="0" fontId="8" fillId="0" borderId="1" xfId="1" applyNumberFormat="1" applyFont="1" applyAlignment="1" applyProtection="1">
      <alignment horizontal="righ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0" fillId="0" borderId="1" xfId="5" applyNumberFormat="1" applyFont="1" applyAlignment="1" applyProtection="1">
      <alignment horizontal="center" wrapText="1"/>
    </xf>
    <xf numFmtId="0" fontId="10" fillId="0" borderId="1" xfId="5" applyFont="1" applyAlignment="1">
      <alignment horizont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4"/>
  <sheetViews>
    <sheetView showGridLines="0" tabSelected="1" zoomScaleNormal="100" zoomScaleSheetLayoutView="100" workbookViewId="0">
      <pane ySplit="10" topLeftCell="A11" activePane="bottomLeft" state="frozen"/>
      <selection pane="bottomLeft" activeCell="A6" sqref="A6:AN6"/>
    </sheetView>
  </sheetViews>
  <sheetFormatPr defaultColWidth="8.85546875" defaultRowHeight="15" outlineLevelRow="1" x14ac:dyDescent="0.25"/>
  <cols>
    <col min="1" max="1" width="51.5703125" style="1" customWidth="1"/>
    <col min="2" max="2" width="7.42578125" style="1" customWidth="1"/>
    <col min="3" max="12" width="8.85546875" style="1" hidden="1"/>
    <col min="13" max="13" width="15.28515625" style="1" customWidth="1"/>
    <col min="14" max="30" width="8.85546875" style="1" hidden="1"/>
    <col min="31" max="31" width="14.42578125" style="1" customWidth="1"/>
    <col min="32" max="39" width="8.85546875" style="1" hidden="1"/>
    <col min="40" max="40" width="13.5703125" style="1" customWidth="1"/>
    <col min="41" max="41" width="8.85546875" style="1" customWidth="1"/>
    <col min="42" max="16384" width="8.85546875" style="1"/>
  </cols>
  <sheetData>
    <row r="1" spans="1:41" x14ac:dyDescent="0.25">
      <c r="A1" s="42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18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30" t="s">
        <v>92</v>
      </c>
      <c r="AF1" s="30"/>
      <c r="AG1" s="30"/>
      <c r="AH1" s="30"/>
      <c r="AI1" s="30"/>
      <c r="AJ1" s="30"/>
      <c r="AK1" s="30"/>
      <c r="AL1" s="30"/>
      <c r="AM1" s="30"/>
      <c r="AN1" s="30"/>
      <c r="AO1" s="2"/>
    </row>
    <row r="2" spans="1:41" ht="14.45" customHeight="1" x14ac:dyDescent="0.25">
      <c r="A2" s="18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31" t="s">
        <v>93</v>
      </c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2"/>
    </row>
    <row r="3" spans="1:41" ht="11.45" customHeight="1" x14ac:dyDescent="0.25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32" t="s">
        <v>94</v>
      </c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2"/>
    </row>
    <row r="4" spans="1:41" ht="23.45" customHeight="1" x14ac:dyDescent="0.2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33" t="s">
        <v>95</v>
      </c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2"/>
    </row>
    <row r="5" spans="1:41" ht="15.75" customHeight="1" x14ac:dyDescent="0.2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3"/>
      <c r="AN5" s="3"/>
      <c r="AO5" s="2"/>
    </row>
    <row r="6" spans="1:41" ht="27" customHeight="1" x14ac:dyDescent="0.25">
      <c r="A6" s="45" t="s">
        <v>96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2"/>
    </row>
    <row r="7" spans="1:41" ht="12.75" customHeight="1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2"/>
    </row>
    <row r="8" spans="1:41" ht="12.75" customHeight="1" x14ac:dyDescent="0.25">
      <c r="A8" s="29" t="s">
        <v>0</v>
      </c>
      <c r="B8" s="29" t="s">
        <v>87</v>
      </c>
      <c r="C8" s="25"/>
      <c r="D8" s="17"/>
      <c r="E8" s="17"/>
      <c r="F8" s="17"/>
      <c r="G8" s="17"/>
      <c r="H8" s="17"/>
      <c r="I8" s="17"/>
      <c r="J8" s="17"/>
      <c r="K8" s="17"/>
      <c r="L8" s="17"/>
      <c r="M8" s="28" t="s">
        <v>88</v>
      </c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17"/>
      <c r="AG8" s="17"/>
      <c r="AH8" s="17"/>
      <c r="AI8" s="17"/>
      <c r="AJ8" s="17"/>
      <c r="AK8" s="17"/>
      <c r="AL8" s="17"/>
      <c r="AM8" s="17"/>
      <c r="AN8" s="17"/>
      <c r="AO8" s="2"/>
    </row>
    <row r="9" spans="1:41" ht="38.25" customHeight="1" x14ac:dyDescent="0.25">
      <c r="A9" s="29"/>
      <c r="B9" s="29"/>
      <c r="C9" s="40" t="s">
        <v>1</v>
      </c>
      <c r="D9" s="34" t="s">
        <v>1</v>
      </c>
      <c r="E9" s="34" t="s">
        <v>1</v>
      </c>
      <c r="F9" s="34" t="s">
        <v>1</v>
      </c>
      <c r="G9" s="34" t="s">
        <v>1</v>
      </c>
      <c r="H9" s="34" t="s">
        <v>1</v>
      </c>
      <c r="I9" s="34" t="s">
        <v>1</v>
      </c>
      <c r="J9" s="34" t="s">
        <v>1</v>
      </c>
      <c r="K9" s="34" t="s">
        <v>1</v>
      </c>
      <c r="L9" s="34" t="s">
        <v>1</v>
      </c>
      <c r="M9" s="34" t="s">
        <v>89</v>
      </c>
      <c r="N9" s="34" t="s">
        <v>1</v>
      </c>
      <c r="O9" s="34" t="s">
        <v>1</v>
      </c>
      <c r="P9" s="34" t="s">
        <v>1</v>
      </c>
      <c r="Q9" s="34" t="s">
        <v>1</v>
      </c>
      <c r="R9" s="34" t="s">
        <v>1</v>
      </c>
      <c r="S9" s="34" t="s">
        <v>1</v>
      </c>
      <c r="T9" s="34" t="s">
        <v>1</v>
      </c>
      <c r="U9" s="34" t="s">
        <v>1</v>
      </c>
      <c r="V9" s="34" t="s">
        <v>1</v>
      </c>
      <c r="W9" s="34" t="s">
        <v>1</v>
      </c>
      <c r="X9" s="16" t="s">
        <v>1</v>
      </c>
      <c r="Y9" s="34" t="s">
        <v>1</v>
      </c>
      <c r="Z9" s="34" t="s">
        <v>1</v>
      </c>
      <c r="AA9" s="34" t="s">
        <v>1</v>
      </c>
      <c r="AB9" s="34" t="s">
        <v>1</v>
      </c>
      <c r="AC9" s="34" t="s">
        <v>1</v>
      </c>
      <c r="AD9" s="16" t="s">
        <v>1</v>
      </c>
      <c r="AE9" s="34" t="s">
        <v>90</v>
      </c>
      <c r="AF9" s="34" t="s">
        <v>1</v>
      </c>
      <c r="AG9" s="34" t="s">
        <v>1</v>
      </c>
      <c r="AH9" s="16" t="s">
        <v>1</v>
      </c>
      <c r="AI9" s="34" t="s">
        <v>1</v>
      </c>
      <c r="AJ9" s="34" t="s">
        <v>1</v>
      </c>
      <c r="AK9" s="34" t="s">
        <v>1</v>
      </c>
      <c r="AL9" s="34" t="s">
        <v>1</v>
      </c>
      <c r="AM9" s="34" t="s">
        <v>1</v>
      </c>
      <c r="AN9" s="34" t="s">
        <v>91</v>
      </c>
      <c r="AO9" s="2"/>
    </row>
    <row r="10" spans="1:41" x14ac:dyDescent="0.25">
      <c r="A10" s="29"/>
      <c r="B10" s="29"/>
      <c r="C10" s="41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6"/>
      <c r="Y10" s="35"/>
      <c r="Z10" s="35"/>
      <c r="AA10" s="35"/>
      <c r="AB10" s="35"/>
      <c r="AC10" s="35"/>
      <c r="AD10" s="6"/>
      <c r="AE10" s="35"/>
      <c r="AF10" s="35"/>
      <c r="AG10" s="35"/>
      <c r="AH10" s="6"/>
      <c r="AI10" s="35"/>
      <c r="AJ10" s="35"/>
      <c r="AK10" s="35"/>
      <c r="AL10" s="35"/>
      <c r="AM10" s="35"/>
      <c r="AN10" s="35"/>
      <c r="AO10" s="2"/>
    </row>
    <row r="11" spans="1:41" x14ac:dyDescent="0.25">
      <c r="A11" s="26" t="s">
        <v>4</v>
      </c>
      <c r="B11" s="27" t="s">
        <v>5</v>
      </c>
      <c r="C11" s="9" t="s">
        <v>3</v>
      </c>
      <c r="D11" s="9" t="s">
        <v>2</v>
      </c>
      <c r="E11" s="9" t="s">
        <v>2</v>
      </c>
      <c r="F11" s="9"/>
      <c r="G11" s="9"/>
      <c r="H11" s="9"/>
      <c r="I11" s="9"/>
      <c r="J11" s="9"/>
      <c r="K11" s="9"/>
      <c r="L11" s="10">
        <v>0</v>
      </c>
      <c r="M11" s="12">
        <f>SUM(M12:M16)</f>
        <v>42294780.07</v>
      </c>
      <c r="N11" s="12">
        <f t="shared" ref="N11:AE11" si="0">SUM(N12:N16)</f>
        <v>0</v>
      </c>
      <c r="O11" s="12">
        <f t="shared" si="0"/>
        <v>0</v>
      </c>
      <c r="P11" s="12">
        <f t="shared" si="0"/>
        <v>0</v>
      </c>
      <c r="Q11" s="12">
        <f t="shared" si="0"/>
        <v>0</v>
      </c>
      <c r="R11" s="12">
        <f t="shared" si="0"/>
        <v>0</v>
      </c>
      <c r="S11" s="12">
        <f t="shared" si="0"/>
        <v>0</v>
      </c>
      <c r="T11" s="12">
        <f t="shared" si="0"/>
        <v>0</v>
      </c>
      <c r="U11" s="12">
        <f t="shared" si="0"/>
        <v>0</v>
      </c>
      <c r="V11" s="12">
        <f t="shared" si="0"/>
        <v>0</v>
      </c>
      <c r="W11" s="12">
        <f t="shared" si="0"/>
        <v>0</v>
      </c>
      <c r="X11" s="12">
        <f t="shared" si="0"/>
        <v>0</v>
      </c>
      <c r="Y11" s="12">
        <f t="shared" si="0"/>
        <v>0</v>
      </c>
      <c r="Z11" s="12">
        <f t="shared" si="0"/>
        <v>0</v>
      </c>
      <c r="AA11" s="12">
        <f t="shared" si="0"/>
        <v>0</v>
      </c>
      <c r="AB11" s="12">
        <f t="shared" si="0"/>
        <v>0</v>
      </c>
      <c r="AC11" s="12">
        <f t="shared" si="0"/>
        <v>0</v>
      </c>
      <c r="AD11" s="12">
        <f t="shared" si="0"/>
        <v>0</v>
      </c>
      <c r="AE11" s="12">
        <f t="shared" si="0"/>
        <v>41459905.129999995</v>
      </c>
      <c r="AF11" s="12">
        <v>0</v>
      </c>
      <c r="AG11" s="12">
        <v>0</v>
      </c>
      <c r="AH11" s="12">
        <v>41459905.130000003</v>
      </c>
      <c r="AI11" s="12">
        <v>-41459905.130000003</v>
      </c>
      <c r="AJ11" s="12">
        <v>42294780.07</v>
      </c>
      <c r="AK11" s="13">
        <v>0</v>
      </c>
      <c r="AL11" s="12">
        <v>0</v>
      </c>
      <c r="AM11" s="13">
        <v>0</v>
      </c>
      <c r="AN11" s="12">
        <f>AE11/M11*100</f>
        <v>98.026056788525096</v>
      </c>
      <c r="AO11" s="2"/>
    </row>
    <row r="12" spans="1:41" ht="36" outlineLevel="1" x14ac:dyDescent="0.25">
      <c r="A12" s="8" t="s">
        <v>6</v>
      </c>
      <c r="B12" s="9" t="s">
        <v>7</v>
      </c>
      <c r="C12" s="9" t="s">
        <v>3</v>
      </c>
      <c r="D12" s="9" t="s">
        <v>2</v>
      </c>
      <c r="E12" s="9" t="s">
        <v>2</v>
      </c>
      <c r="F12" s="9"/>
      <c r="G12" s="9"/>
      <c r="H12" s="9"/>
      <c r="I12" s="9"/>
      <c r="J12" s="9"/>
      <c r="K12" s="9"/>
      <c r="L12" s="10">
        <v>0</v>
      </c>
      <c r="M12" s="12">
        <v>1774147.6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1711842.34</v>
      </c>
      <c r="AF12" s="12">
        <v>0</v>
      </c>
      <c r="AG12" s="12">
        <v>0</v>
      </c>
      <c r="AH12" s="12">
        <v>1711842.34</v>
      </c>
      <c r="AI12" s="12">
        <v>-1711842.34</v>
      </c>
      <c r="AJ12" s="12">
        <v>1774147.6</v>
      </c>
      <c r="AK12" s="13">
        <v>0</v>
      </c>
      <c r="AL12" s="12">
        <v>0</v>
      </c>
      <c r="AM12" s="13">
        <v>0</v>
      </c>
      <c r="AN12" s="12">
        <f t="shared" ref="AN12:AN52" si="1">AE12/M12*100</f>
        <v>96.488158031496368</v>
      </c>
      <c r="AO12" s="2"/>
    </row>
    <row r="13" spans="1:41" ht="36" outlineLevel="1" x14ac:dyDescent="0.25">
      <c r="A13" s="8" t="s">
        <v>8</v>
      </c>
      <c r="B13" s="9" t="s">
        <v>9</v>
      </c>
      <c r="C13" s="9" t="s">
        <v>3</v>
      </c>
      <c r="D13" s="9" t="s">
        <v>2</v>
      </c>
      <c r="E13" s="9" t="s">
        <v>2</v>
      </c>
      <c r="F13" s="9"/>
      <c r="G13" s="9"/>
      <c r="H13" s="9"/>
      <c r="I13" s="9"/>
      <c r="J13" s="9"/>
      <c r="K13" s="9"/>
      <c r="L13" s="10">
        <v>0</v>
      </c>
      <c r="M13" s="12">
        <v>380014.27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367325.3</v>
      </c>
      <c r="AF13" s="12">
        <v>0</v>
      </c>
      <c r="AG13" s="12">
        <v>0</v>
      </c>
      <c r="AH13" s="12">
        <v>367325.3</v>
      </c>
      <c r="AI13" s="12">
        <v>-367325.3</v>
      </c>
      <c r="AJ13" s="12">
        <v>380014.27</v>
      </c>
      <c r="AK13" s="13">
        <v>0</v>
      </c>
      <c r="AL13" s="12">
        <v>0</v>
      </c>
      <c r="AM13" s="13">
        <v>0</v>
      </c>
      <c r="AN13" s="12">
        <f t="shared" si="1"/>
        <v>96.66092275955846</v>
      </c>
      <c r="AO13" s="2"/>
    </row>
    <row r="14" spans="1:41" ht="37.15" customHeight="1" outlineLevel="1" x14ac:dyDescent="0.25">
      <c r="A14" s="8" t="s">
        <v>10</v>
      </c>
      <c r="B14" s="9" t="s">
        <v>11</v>
      </c>
      <c r="C14" s="9" t="s">
        <v>3</v>
      </c>
      <c r="D14" s="9" t="s">
        <v>2</v>
      </c>
      <c r="E14" s="9" t="s">
        <v>2</v>
      </c>
      <c r="F14" s="9"/>
      <c r="G14" s="9"/>
      <c r="H14" s="9"/>
      <c r="I14" s="9"/>
      <c r="J14" s="9"/>
      <c r="K14" s="9"/>
      <c r="L14" s="10">
        <v>0</v>
      </c>
      <c r="M14" s="12">
        <v>14608362.720000001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14547672.949999999</v>
      </c>
      <c r="AF14" s="12">
        <v>0</v>
      </c>
      <c r="AG14" s="12">
        <v>0</v>
      </c>
      <c r="AH14" s="12">
        <v>14547672.949999999</v>
      </c>
      <c r="AI14" s="12">
        <v>-14547672.949999999</v>
      </c>
      <c r="AJ14" s="12">
        <v>14608362.720000001</v>
      </c>
      <c r="AK14" s="13">
        <v>0</v>
      </c>
      <c r="AL14" s="12">
        <v>0</v>
      </c>
      <c r="AM14" s="13">
        <v>0</v>
      </c>
      <c r="AN14" s="12">
        <f t="shared" si="1"/>
        <v>99.584554606404225</v>
      </c>
      <c r="AO14" s="2"/>
    </row>
    <row r="15" spans="1:41" ht="36" outlineLevel="1" x14ac:dyDescent="0.25">
      <c r="A15" s="8" t="s">
        <v>12</v>
      </c>
      <c r="B15" s="9" t="s">
        <v>13</v>
      </c>
      <c r="C15" s="9" t="s">
        <v>3</v>
      </c>
      <c r="D15" s="9" t="s">
        <v>2</v>
      </c>
      <c r="E15" s="9" t="s">
        <v>2</v>
      </c>
      <c r="F15" s="9"/>
      <c r="G15" s="9"/>
      <c r="H15" s="9"/>
      <c r="I15" s="9"/>
      <c r="J15" s="9"/>
      <c r="K15" s="9"/>
      <c r="L15" s="10">
        <v>0</v>
      </c>
      <c r="M15" s="12">
        <v>4912647.0199999996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4900536.5599999996</v>
      </c>
      <c r="AF15" s="12">
        <v>0</v>
      </c>
      <c r="AG15" s="12">
        <v>0</v>
      </c>
      <c r="AH15" s="12">
        <v>4900536.5599999996</v>
      </c>
      <c r="AI15" s="12">
        <v>-4900536.5599999996</v>
      </c>
      <c r="AJ15" s="12">
        <v>4912647.0199999996</v>
      </c>
      <c r="AK15" s="13">
        <v>0</v>
      </c>
      <c r="AL15" s="12">
        <v>0</v>
      </c>
      <c r="AM15" s="13">
        <v>0</v>
      </c>
      <c r="AN15" s="12">
        <f t="shared" si="1"/>
        <v>99.753484018886411</v>
      </c>
      <c r="AO15" s="2"/>
    </row>
    <row r="16" spans="1:41" outlineLevel="1" x14ac:dyDescent="0.25">
      <c r="A16" s="8" t="s">
        <v>14</v>
      </c>
      <c r="B16" s="9" t="s">
        <v>15</v>
      </c>
      <c r="C16" s="9" t="s">
        <v>3</v>
      </c>
      <c r="D16" s="9" t="s">
        <v>2</v>
      </c>
      <c r="E16" s="9" t="s">
        <v>2</v>
      </c>
      <c r="F16" s="9"/>
      <c r="G16" s="9"/>
      <c r="H16" s="9"/>
      <c r="I16" s="9"/>
      <c r="J16" s="9"/>
      <c r="K16" s="9"/>
      <c r="L16" s="10">
        <v>0</v>
      </c>
      <c r="M16" s="12">
        <v>20619608.460000001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19932527.98</v>
      </c>
      <c r="AF16" s="12">
        <v>0</v>
      </c>
      <c r="AG16" s="12">
        <v>0</v>
      </c>
      <c r="AH16" s="12">
        <v>19932527.98</v>
      </c>
      <c r="AI16" s="12">
        <v>-19932527.98</v>
      </c>
      <c r="AJ16" s="12">
        <v>20619608.460000001</v>
      </c>
      <c r="AK16" s="13">
        <v>0</v>
      </c>
      <c r="AL16" s="12">
        <v>0</v>
      </c>
      <c r="AM16" s="13">
        <v>0</v>
      </c>
      <c r="AN16" s="12">
        <f t="shared" si="1"/>
        <v>96.66782964704268</v>
      </c>
      <c r="AO16" s="2"/>
    </row>
    <row r="17" spans="1:41" ht="24" x14ac:dyDescent="0.25">
      <c r="A17" s="8" t="s">
        <v>16</v>
      </c>
      <c r="B17" s="9" t="s">
        <v>17</v>
      </c>
      <c r="C17" s="9" t="s">
        <v>3</v>
      </c>
      <c r="D17" s="9" t="s">
        <v>2</v>
      </c>
      <c r="E17" s="9" t="s">
        <v>2</v>
      </c>
      <c r="F17" s="9"/>
      <c r="G17" s="9"/>
      <c r="H17" s="9"/>
      <c r="I17" s="9"/>
      <c r="J17" s="9"/>
      <c r="K17" s="9"/>
      <c r="L17" s="10">
        <v>0</v>
      </c>
      <c r="M17" s="12">
        <f>M18</f>
        <v>29592008.879999999</v>
      </c>
      <c r="N17" s="12">
        <f t="shared" ref="N17:AE17" si="2">N18</f>
        <v>0</v>
      </c>
      <c r="O17" s="12">
        <f t="shared" si="2"/>
        <v>0</v>
      </c>
      <c r="P17" s="12">
        <f t="shared" si="2"/>
        <v>0</v>
      </c>
      <c r="Q17" s="12">
        <f t="shared" si="2"/>
        <v>0</v>
      </c>
      <c r="R17" s="12">
        <f t="shared" si="2"/>
        <v>0</v>
      </c>
      <c r="S17" s="12">
        <f t="shared" si="2"/>
        <v>0</v>
      </c>
      <c r="T17" s="12">
        <f t="shared" si="2"/>
        <v>0</v>
      </c>
      <c r="U17" s="12">
        <f t="shared" si="2"/>
        <v>0</v>
      </c>
      <c r="V17" s="12">
        <f t="shared" si="2"/>
        <v>0</v>
      </c>
      <c r="W17" s="12">
        <f t="shared" si="2"/>
        <v>0</v>
      </c>
      <c r="X17" s="12">
        <f t="shared" si="2"/>
        <v>0</v>
      </c>
      <c r="Y17" s="12">
        <f t="shared" si="2"/>
        <v>0</v>
      </c>
      <c r="Z17" s="12">
        <f t="shared" si="2"/>
        <v>0</v>
      </c>
      <c r="AA17" s="12">
        <f t="shared" si="2"/>
        <v>0</v>
      </c>
      <c r="AB17" s="12">
        <f t="shared" si="2"/>
        <v>0</v>
      </c>
      <c r="AC17" s="12">
        <f t="shared" si="2"/>
        <v>0</v>
      </c>
      <c r="AD17" s="12">
        <f t="shared" si="2"/>
        <v>0</v>
      </c>
      <c r="AE17" s="12">
        <f t="shared" si="2"/>
        <v>20100393.239999998</v>
      </c>
      <c r="AF17" s="12">
        <v>0</v>
      </c>
      <c r="AG17" s="12">
        <v>0</v>
      </c>
      <c r="AH17" s="12">
        <v>20100393.239999998</v>
      </c>
      <c r="AI17" s="12">
        <v>-20100393.239999998</v>
      </c>
      <c r="AJ17" s="12">
        <v>29592008.879999999</v>
      </c>
      <c r="AK17" s="13">
        <v>0</v>
      </c>
      <c r="AL17" s="12">
        <v>0</v>
      </c>
      <c r="AM17" s="13">
        <v>0</v>
      </c>
      <c r="AN17" s="12">
        <f t="shared" si="1"/>
        <v>67.925071668875489</v>
      </c>
      <c r="AO17" s="2"/>
    </row>
    <row r="18" spans="1:41" ht="36" outlineLevel="1" x14ac:dyDescent="0.25">
      <c r="A18" s="8" t="s">
        <v>18</v>
      </c>
      <c r="B18" s="9" t="s">
        <v>19</v>
      </c>
      <c r="C18" s="9" t="s">
        <v>3</v>
      </c>
      <c r="D18" s="9" t="s">
        <v>2</v>
      </c>
      <c r="E18" s="9" t="s">
        <v>2</v>
      </c>
      <c r="F18" s="9"/>
      <c r="G18" s="9"/>
      <c r="H18" s="9"/>
      <c r="I18" s="9"/>
      <c r="J18" s="9"/>
      <c r="K18" s="9"/>
      <c r="L18" s="10">
        <v>0</v>
      </c>
      <c r="M18" s="12">
        <v>29592008.879999999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f>20039547.84+60845.4</f>
        <v>20100393.239999998</v>
      </c>
      <c r="AF18" s="12">
        <v>0</v>
      </c>
      <c r="AG18" s="12">
        <v>0</v>
      </c>
      <c r="AH18" s="12">
        <v>20039547.84</v>
      </c>
      <c r="AI18" s="12">
        <v>-20039547.84</v>
      </c>
      <c r="AJ18" s="12">
        <v>29592008.879999999</v>
      </c>
      <c r="AK18" s="13">
        <v>0</v>
      </c>
      <c r="AL18" s="12">
        <v>0</v>
      </c>
      <c r="AM18" s="13">
        <v>0</v>
      </c>
      <c r="AN18" s="12">
        <f t="shared" si="1"/>
        <v>67.925071668875489</v>
      </c>
      <c r="AO18" s="2"/>
    </row>
    <row r="19" spans="1:41" x14ac:dyDescent="0.25">
      <c r="A19" s="8" t="s">
        <v>20</v>
      </c>
      <c r="B19" s="9" t="s">
        <v>21</v>
      </c>
      <c r="C19" s="9" t="s">
        <v>3</v>
      </c>
      <c r="D19" s="9" t="s">
        <v>2</v>
      </c>
      <c r="E19" s="9" t="s">
        <v>2</v>
      </c>
      <c r="F19" s="9"/>
      <c r="G19" s="9"/>
      <c r="H19" s="9"/>
      <c r="I19" s="9"/>
      <c r="J19" s="9"/>
      <c r="K19" s="9"/>
      <c r="L19" s="10">
        <v>0</v>
      </c>
      <c r="M19" s="12">
        <f>SUM(M20:M24)</f>
        <v>500324533.69999999</v>
      </c>
      <c r="N19" s="12">
        <f t="shared" ref="N19:AE19" si="3">SUM(N20:N24)</f>
        <v>0</v>
      </c>
      <c r="O19" s="12">
        <f t="shared" si="3"/>
        <v>0</v>
      </c>
      <c r="P19" s="12">
        <f t="shared" si="3"/>
        <v>0</v>
      </c>
      <c r="Q19" s="12">
        <f t="shared" si="3"/>
        <v>0</v>
      </c>
      <c r="R19" s="12">
        <f t="shared" si="3"/>
        <v>0</v>
      </c>
      <c r="S19" s="12">
        <f t="shared" si="3"/>
        <v>0</v>
      </c>
      <c r="T19" s="12">
        <f t="shared" si="3"/>
        <v>0</v>
      </c>
      <c r="U19" s="12">
        <f t="shared" si="3"/>
        <v>0</v>
      </c>
      <c r="V19" s="12">
        <f t="shared" si="3"/>
        <v>0</v>
      </c>
      <c r="W19" s="12">
        <f t="shared" si="3"/>
        <v>0</v>
      </c>
      <c r="X19" s="12">
        <f t="shared" si="3"/>
        <v>0</v>
      </c>
      <c r="Y19" s="12">
        <f t="shared" si="3"/>
        <v>0</v>
      </c>
      <c r="Z19" s="12">
        <f t="shared" si="3"/>
        <v>0</v>
      </c>
      <c r="AA19" s="12">
        <f t="shared" si="3"/>
        <v>0</v>
      </c>
      <c r="AB19" s="12">
        <f t="shared" si="3"/>
        <v>0</v>
      </c>
      <c r="AC19" s="12">
        <f t="shared" si="3"/>
        <v>0</v>
      </c>
      <c r="AD19" s="12">
        <f t="shared" si="3"/>
        <v>0</v>
      </c>
      <c r="AE19" s="12">
        <f t="shared" si="3"/>
        <v>492852799.33000004</v>
      </c>
      <c r="AF19" s="12">
        <v>0</v>
      </c>
      <c r="AG19" s="12">
        <v>0</v>
      </c>
      <c r="AH19" s="12">
        <v>492852799.32999998</v>
      </c>
      <c r="AI19" s="12">
        <v>-492852799.32999998</v>
      </c>
      <c r="AJ19" s="12">
        <v>500324533.69999999</v>
      </c>
      <c r="AK19" s="13">
        <v>0</v>
      </c>
      <c r="AL19" s="12">
        <v>0</v>
      </c>
      <c r="AM19" s="13">
        <v>0</v>
      </c>
      <c r="AN19" s="12">
        <f t="shared" si="1"/>
        <v>98.506622428697426</v>
      </c>
      <c r="AO19" s="2"/>
    </row>
    <row r="20" spans="1:41" outlineLevel="1" x14ac:dyDescent="0.25">
      <c r="A20" s="8" t="s">
        <v>22</v>
      </c>
      <c r="B20" s="9" t="s">
        <v>23</v>
      </c>
      <c r="C20" s="9" t="s">
        <v>3</v>
      </c>
      <c r="D20" s="9" t="s">
        <v>2</v>
      </c>
      <c r="E20" s="9" t="s">
        <v>2</v>
      </c>
      <c r="F20" s="9"/>
      <c r="G20" s="9"/>
      <c r="H20" s="9"/>
      <c r="I20" s="9"/>
      <c r="J20" s="9"/>
      <c r="K20" s="9"/>
      <c r="L20" s="10">
        <v>0</v>
      </c>
      <c r="M20" s="12">
        <v>193030.52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28000</v>
      </c>
      <c r="AF20" s="12">
        <v>0</v>
      </c>
      <c r="AG20" s="12">
        <v>0</v>
      </c>
      <c r="AH20" s="12">
        <v>28000</v>
      </c>
      <c r="AI20" s="12">
        <v>-28000</v>
      </c>
      <c r="AJ20" s="12">
        <v>193030.52</v>
      </c>
      <c r="AK20" s="13">
        <v>0</v>
      </c>
      <c r="AL20" s="12">
        <v>0</v>
      </c>
      <c r="AM20" s="13">
        <v>0</v>
      </c>
      <c r="AN20" s="12">
        <f t="shared" si="1"/>
        <v>14.505478201063749</v>
      </c>
      <c r="AO20" s="2"/>
    </row>
    <row r="21" spans="1:41" outlineLevel="1" x14ac:dyDescent="0.25">
      <c r="A21" s="8" t="s">
        <v>24</v>
      </c>
      <c r="B21" s="9" t="s">
        <v>25</v>
      </c>
      <c r="C21" s="9" t="s">
        <v>3</v>
      </c>
      <c r="D21" s="9" t="s">
        <v>2</v>
      </c>
      <c r="E21" s="9" t="s">
        <v>2</v>
      </c>
      <c r="F21" s="9"/>
      <c r="G21" s="9"/>
      <c r="H21" s="9"/>
      <c r="I21" s="9"/>
      <c r="J21" s="9"/>
      <c r="K21" s="9"/>
      <c r="L21" s="10">
        <v>0</v>
      </c>
      <c r="M21" s="12">
        <v>488118891.88999999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483748576.44</v>
      </c>
      <c r="AF21" s="12">
        <v>0</v>
      </c>
      <c r="AG21" s="12">
        <v>0</v>
      </c>
      <c r="AH21" s="12">
        <v>483748576.44</v>
      </c>
      <c r="AI21" s="12">
        <v>-483748576.44</v>
      </c>
      <c r="AJ21" s="12">
        <v>488118891.88999999</v>
      </c>
      <c r="AK21" s="13">
        <v>0</v>
      </c>
      <c r="AL21" s="12">
        <v>0</v>
      </c>
      <c r="AM21" s="13">
        <v>0</v>
      </c>
      <c r="AN21" s="12">
        <f t="shared" si="1"/>
        <v>99.104661687426585</v>
      </c>
      <c r="AO21" s="2"/>
    </row>
    <row r="22" spans="1:41" outlineLevel="1" x14ac:dyDescent="0.25">
      <c r="A22" s="8" t="s">
        <v>26</v>
      </c>
      <c r="B22" s="9" t="s">
        <v>27</v>
      </c>
      <c r="C22" s="9" t="s">
        <v>3</v>
      </c>
      <c r="D22" s="9" t="s">
        <v>2</v>
      </c>
      <c r="E22" s="9" t="s">
        <v>2</v>
      </c>
      <c r="F22" s="9"/>
      <c r="G22" s="9"/>
      <c r="H22" s="9"/>
      <c r="I22" s="9"/>
      <c r="J22" s="9"/>
      <c r="K22" s="9"/>
      <c r="L22" s="10">
        <v>0</v>
      </c>
      <c r="M22" s="12">
        <v>900000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900000</v>
      </c>
      <c r="AF22" s="12">
        <v>0</v>
      </c>
      <c r="AG22" s="12">
        <v>0</v>
      </c>
      <c r="AH22" s="12">
        <v>900000</v>
      </c>
      <c r="AI22" s="12">
        <v>-900000</v>
      </c>
      <c r="AJ22" s="12">
        <v>900000</v>
      </c>
      <c r="AK22" s="13">
        <v>0</v>
      </c>
      <c r="AL22" s="12">
        <v>0</v>
      </c>
      <c r="AM22" s="13">
        <v>0</v>
      </c>
      <c r="AN22" s="12">
        <f t="shared" si="1"/>
        <v>100</v>
      </c>
      <c r="AO22" s="2"/>
    </row>
    <row r="23" spans="1:41" outlineLevel="1" x14ac:dyDescent="0.25">
      <c r="A23" s="8" t="s">
        <v>28</v>
      </c>
      <c r="B23" s="9" t="s">
        <v>29</v>
      </c>
      <c r="C23" s="9" t="s">
        <v>3</v>
      </c>
      <c r="D23" s="9" t="s">
        <v>2</v>
      </c>
      <c r="E23" s="9" t="s">
        <v>2</v>
      </c>
      <c r="F23" s="9"/>
      <c r="G23" s="9"/>
      <c r="H23" s="9"/>
      <c r="I23" s="9"/>
      <c r="J23" s="9"/>
      <c r="K23" s="9"/>
      <c r="L23" s="10">
        <v>0</v>
      </c>
      <c r="M23" s="12">
        <v>10668229.630000001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7746841.2300000004</v>
      </c>
      <c r="AF23" s="12">
        <v>0</v>
      </c>
      <c r="AG23" s="12">
        <v>0</v>
      </c>
      <c r="AH23" s="12">
        <v>7746841.2300000004</v>
      </c>
      <c r="AI23" s="12">
        <v>-7746841.2300000004</v>
      </c>
      <c r="AJ23" s="12">
        <v>10668229.630000001</v>
      </c>
      <c r="AK23" s="13">
        <v>0</v>
      </c>
      <c r="AL23" s="12">
        <v>0</v>
      </c>
      <c r="AM23" s="13">
        <v>0</v>
      </c>
      <c r="AN23" s="12">
        <f t="shared" si="1"/>
        <v>72.615996268164324</v>
      </c>
      <c r="AO23" s="2"/>
    </row>
    <row r="24" spans="1:41" outlineLevel="1" x14ac:dyDescent="0.25">
      <c r="A24" s="8" t="s">
        <v>30</v>
      </c>
      <c r="B24" s="9" t="s">
        <v>31</v>
      </c>
      <c r="C24" s="9" t="s">
        <v>3</v>
      </c>
      <c r="D24" s="9" t="s">
        <v>2</v>
      </c>
      <c r="E24" s="9" t="s">
        <v>2</v>
      </c>
      <c r="F24" s="9"/>
      <c r="G24" s="9"/>
      <c r="H24" s="9"/>
      <c r="I24" s="9"/>
      <c r="J24" s="9"/>
      <c r="K24" s="9"/>
      <c r="L24" s="10">
        <v>0</v>
      </c>
      <c r="M24" s="12">
        <v>444381.66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429381.66</v>
      </c>
      <c r="AF24" s="12">
        <v>0</v>
      </c>
      <c r="AG24" s="12">
        <v>0</v>
      </c>
      <c r="AH24" s="12">
        <v>429381.66</v>
      </c>
      <c r="AI24" s="12">
        <v>-429381.66</v>
      </c>
      <c r="AJ24" s="12">
        <v>444381.66</v>
      </c>
      <c r="AK24" s="13">
        <v>0</v>
      </c>
      <c r="AL24" s="12">
        <v>0</v>
      </c>
      <c r="AM24" s="13">
        <v>0</v>
      </c>
      <c r="AN24" s="12">
        <f t="shared" si="1"/>
        <v>96.624523163264655</v>
      </c>
      <c r="AO24" s="2"/>
    </row>
    <row r="25" spans="1:41" x14ac:dyDescent="0.25">
      <c r="A25" s="8" t="s">
        <v>32</v>
      </c>
      <c r="B25" s="9" t="s">
        <v>33</v>
      </c>
      <c r="C25" s="9" t="s">
        <v>3</v>
      </c>
      <c r="D25" s="9" t="s">
        <v>2</v>
      </c>
      <c r="E25" s="9" t="s">
        <v>2</v>
      </c>
      <c r="F25" s="9"/>
      <c r="G25" s="9"/>
      <c r="H25" s="9"/>
      <c r="I25" s="9"/>
      <c r="J25" s="9"/>
      <c r="K25" s="9"/>
      <c r="L25" s="10">
        <v>0</v>
      </c>
      <c r="M25" s="12">
        <f>SUM(M26:M29)</f>
        <v>91836771.170000002</v>
      </c>
      <c r="N25" s="12">
        <f t="shared" ref="N25:AE25" si="4">SUM(N26:N29)</f>
        <v>0</v>
      </c>
      <c r="O25" s="12">
        <f t="shared" si="4"/>
        <v>0</v>
      </c>
      <c r="P25" s="12">
        <f t="shared" si="4"/>
        <v>0</v>
      </c>
      <c r="Q25" s="12">
        <f t="shared" si="4"/>
        <v>0</v>
      </c>
      <c r="R25" s="12">
        <f t="shared" si="4"/>
        <v>0</v>
      </c>
      <c r="S25" s="12">
        <f t="shared" si="4"/>
        <v>0</v>
      </c>
      <c r="T25" s="12">
        <f t="shared" si="4"/>
        <v>0</v>
      </c>
      <c r="U25" s="12">
        <f t="shared" si="4"/>
        <v>0</v>
      </c>
      <c r="V25" s="12">
        <f t="shared" si="4"/>
        <v>0</v>
      </c>
      <c r="W25" s="12">
        <f t="shared" si="4"/>
        <v>0</v>
      </c>
      <c r="X25" s="12">
        <f t="shared" si="4"/>
        <v>0</v>
      </c>
      <c r="Y25" s="12">
        <f t="shared" si="4"/>
        <v>0</v>
      </c>
      <c r="Z25" s="12">
        <f t="shared" si="4"/>
        <v>0</v>
      </c>
      <c r="AA25" s="12">
        <f t="shared" si="4"/>
        <v>0</v>
      </c>
      <c r="AB25" s="12">
        <f t="shared" si="4"/>
        <v>0</v>
      </c>
      <c r="AC25" s="12">
        <f t="shared" si="4"/>
        <v>0</v>
      </c>
      <c r="AD25" s="12">
        <f t="shared" si="4"/>
        <v>0</v>
      </c>
      <c r="AE25" s="12">
        <f t="shared" si="4"/>
        <v>67076477.209999993</v>
      </c>
      <c r="AF25" s="12">
        <v>0</v>
      </c>
      <c r="AG25" s="12">
        <v>0</v>
      </c>
      <c r="AH25" s="12">
        <v>67076477.210000001</v>
      </c>
      <c r="AI25" s="12">
        <v>-67076477.210000001</v>
      </c>
      <c r="AJ25" s="12">
        <v>91836771.170000002</v>
      </c>
      <c r="AK25" s="13">
        <v>0</v>
      </c>
      <c r="AL25" s="12">
        <v>0</v>
      </c>
      <c r="AM25" s="13">
        <v>0</v>
      </c>
      <c r="AN25" s="12">
        <f t="shared" si="1"/>
        <v>73.038801729901877</v>
      </c>
      <c r="AO25" s="2"/>
    </row>
    <row r="26" spans="1:41" outlineLevel="1" x14ac:dyDescent="0.25">
      <c r="A26" s="8" t="s">
        <v>34</v>
      </c>
      <c r="B26" s="9" t="s">
        <v>35</v>
      </c>
      <c r="C26" s="9" t="s">
        <v>3</v>
      </c>
      <c r="D26" s="9" t="s">
        <v>2</v>
      </c>
      <c r="E26" s="9" t="s">
        <v>2</v>
      </c>
      <c r="F26" s="9"/>
      <c r="G26" s="9"/>
      <c r="H26" s="9"/>
      <c r="I26" s="9"/>
      <c r="J26" s="9"/>
      <c r="K26" s="9"/>
      <c r="L26" s="10">
        <v>0</v>
      </c>
      <c r="M26" s="12">
        <v>7578040.0099999998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2850008.76</v>
      </c>
      <c r="AF26" s="12">
        <v>0</v>
      </c>
      <c r="AG26" s="12">
        <v>0</v>
      </c>
      <c r="AH26" s="12">
        <v>2850008.76</v>
      </c>
      <c r="AI26" s="12">
        <v>-2850008.76</v>
      </c>
      <c r="AJ26" s="12">
        <v>7578040.0099999998</v>
      </c>
      <c r="AK26" s="13">
        <v>0</v>
      </c>
      <c r="AL26" s="12">
        <v>0</v>
      </c>
      <c r="AM26" s="13">
        <v>0</v>
      </c>
      <c r="AN26" s="12">
        <f t="shared" si="1"/>
        <v>37.608784807669551</v>
      </c>
      <c r="AO26" s="2"/>
    </row>
    <row r="27" spans="1:41" outlineLevel="1" x14ac:dyDescent="0.25">
      <c r="A27" s="8" t="s">
        <v>36</v>
      </c>
      <c r="B27" s="9" t="s">
        <v>37</v>
      </c>
      <c r="C27" s="9" t="s">
        <v>3</v>
      </c>
      <c r="D27" s="9" t="s">
        <v>2</v>
      </c>
      <c r="E27" s="9" t="s">
        <v>2</v>
      </c>
      <c r="F27" s="9"/>
      <c r="G27" s="9"/>
      <c r="H27" s="9"/>
      <c r="I27" s="9"/>
      <c r="J27" s="9"/>
      <c r="K27" s="9"/>
      <c r="L27" s="10">
        <v>0</v>
      </c>
      <c r="M27" s="12">
        <v>33670673.590000004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14142659.1</v>
      </c>
      <c r="AF27" s="12">
        <v>0</v>
      </c>
      <c r="AG27" s="12">
        <v>0</v>
      </c>
      <c r="AH27" s="12">
        <v>14142659.1</v>
      </c>
      <c r="AI27" s="12">
        <v>-14142659.1</v>
      </c>
      <c r="AJ27" s="12">
        <v>33670673.590000004</v>
      </c>
      <c r="AK27" s="13">
        <v>0</v>
      </c>
      <c r="AL27" s="12">
        <v>0</v>
      </c>
      <c r="AM27" s="13">
        <v>0</v>
      </c>
      <c r="AN27" s="12">
        <f t="shared" si="1"/>
        <v>42.002899235732208</v>
      </c>
      <c r="AO27" s="2"/>
    </row>
    <row r="28" spans="1:41" outlineLevel="1" x14ac:dyDescent="0.25">
      <c r="A28" s="8" t="s">
        <v>38</v>
      </c>
      <c r="B28" s="9" t="s">
        <v>39</v>
      </c>
      <c r="C28" s="9" t="s">
        <v>3</v>
      </c>
      <c r="D28" s="9" t="s">
        <v>2</v>
      </c>
      <c r="E28" s="9" t="s">
        <v>2</v>
      </c>
      <c r="F28" s="9"/>
      <c r="G28" s="9"/>
      <c r="H28" s="9"/>
      <c r="I28" s="9"/>
      <c r="J28" s="9"/>
      <c r="K28" s="9"/>
      <c r="L28" s="10">
        <v>0</v>
      </c>
      <c r="M28" s="12">
        <v>47619305.07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47117291.909999996</v>
      </c>
      <c r="AF28" s="12">
        <v>0</v>
      </c>
      <c r="AG28" s="12">
        <v>0</v>
      </c>
      <c r="AH28" s="12">
        <v>47117291.909999996</v>
      </c>
      <c r="AI28" s="12">
        <v>-47117291.909999996</v>
      </c>
      <c r="AJ28" s="12">
        <v>47619305.07</v>
      </c>
      <c r="AK28" s="13">
        <v>0</v>
      </c>
      <c r="AL28" s="12">
        <v>0</v>
      </c>
      <c r="AM28" s="13">
        <v>0</v>
      </c>
      <c r="AN28" s="12">
        <f t="shared" si="1"/>
        <v>98.945778063619258</v>
      </c>
      <c r="AO28" s="2"/>
    </row>
    <row r="29" spans="1:41" ht="16.149999999999999" customHeight="1" outlineLevel="1" x14ac:dyDescent="0.25">
      <c r="A29" s="8" t="s">
        <v>40</v>
      </c>
      <c r="B29" s="9" t="s">
        <v>41</v>
      </c>
      <c r="C29" s="9" t="s">
        <v>3</v>
      </c>
      <c r="D29" s="9" t="s">
        <v>2</v>
      </c>
      <c r="E29" s="9" t="s">
        <v>2</v>
      </c>
      <c r="F29" s="9"/>
      <c r="G29" s="9"/>
      <c r="H29" s="9"/>
      <c r="I29" s="9"/>
      <c r="J29" s="9"/>
      <c r="K29" s="9"/>
      <c r="L29" s="10">
        <v>0</v>
      </c>
      <c r="M29" s="12">
        <v>2968752.5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2966517.44</v>
      </c>
      <c r="AF29" s="12">
        <v>0</v>
      </c>
      <c r="AG29" s="12">
        <v>0</v>
      </c>
      <c r="AH29" s="12">
        <v>2966517.44</v>
      </c>
      <c r="AI29" s="12">
        <v>-2966517.44</v>
      </c>
      <c r="AJ29" s="12">
        <v>2968752.5</v>
      </c>
      <c r="AK29" s="13">
        <v>0</v>
      </c>
      <c r="AL29" s="12">
        <v>0</v>
      </c>
      <c r="AM29" s="13">
        <v>0</v>
      </c>
      <c r="AN29" s="12">
        <f t="shared" si="1"/>
        <v>99.924713831819929</v>
      </c>
      <c r="AO29" s="2"/>
    </row>
    <row r="30" spans="1:41" x14ac:dyDescent="0.25">
      <c r="A30" s="8" t="s">
        <v>42</v>
      </c>
      <c r="B30" s="9" t="s">
        <v>43</v>
      </c>
      <c r="C30" s="9" t="s">
        <v>3</v>
      </c>
      <c r="D30" s="9" t="s">
        <v>2</v>
      </c>
      <c r="E30" s="9" t="s">
        <v>2</v>
      </c>
      <c r="F30" s="9"/>
      <c r="G30" s="9"/>
      <c r="H30" s="9"/>
      <c r="I30" s="9"/>
      <c r="J30" s="9"/>
      <c r="K30" s="9"/>
      <c r="L30" s="10">
        <v>0</v>
      </c>
      <c r="M30" s="12">
        <v>20988.27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20988.27</v>
      </c>
      <c r="AK30" s="13">
        <v>0</v>
      </c>
      <c r="AL30" s="12">
        <v>0</v>
      </c>
      <c r="AM30" s="13">
        <v>0</v>
      </c>
      <c r="AN30" s="12">
        <f t="shared" si="1"/>
        <v>0</v>
      </c>
      <c r="AO30" s="2"/>
    </row>
    <row r="31" spans="1:41" outlineLevel="1" x14ac:dyDescent="0.25">
      <c r="A31" s="8" t="s">
        <v>44</v>
      </c>
      <c r="B31" s="9" t="s">
        <v>45</v>
      </c>
      <c r="C31" s="9" t="s">
        <v>3</v>
      </c>
      <c r="D31" s="9" t="s">
        <v>2</v>
      </c>
      <c r="E31" s="9" t="s">
        <v>2</v>
      </c>
      <c r="F31" s="9"/>
      <c r="G31" s="9"/>
      <c r="H31" s="9"/>
      <c r="I31" s="9"/>
      <c r="J31" s="9"/>
      <c r="K31" s="9"/>
      <c r="L31" s="10">
        <v>0</v>
      </c>
      <c r="M31" s="12">
        <v>20988.27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20988.27</v>
      </c>
      <c r="AK31" s="13">
        <v>0</v>
      </c>
      <c r="AL31" s="12">
        <v>0</v>
      </c>
      <c r="AM31" s="13">
        <v>0</v>
      </c>
      <c r="AN31" s="12">
        <f t="shared" si="1"/>
        <v>0</v>
      </c>
      <c r="AO31" s="2"/>
    </row>
    <row r="32" spans="1:41" x14ac:dyDescent="0.25">
      <c r="A32" s="8" t="s">
        <v>46</v>
      </c>
      <c r="B32" s="9" t="s">
        <v>47</v>
      </c>
      <c r="C32" s="9" t="s">
        <v>3</v>
      </c>
      <c r="D32" s="9" t="s">
        <v>2</v>
      </c>
      <c r="E32" s="9" t="s">
        <v>2</v>
      </c>
      <c r="F32" s="9"/>
      <c r="G32" s="9"/>
      <c r="H32" s="9"/>
      <c r="I32" s="9"/>
      <c r="J32" s="9"/>
      <c r="K32" s="9"/>
      <c r="L32" s="10">
        <v>0</v>
      </c>
      <c r="M32" s="12">
        <f>SUM(M33:M38)</f>
        <v>221516953.91000003</v>
      </c>
      <c r="N32" s="12">
        <f t="shared" ref="N32:AE32" si="5">SUM(N33:N38)</f>
        <v>0</v>
      </c>
      <c r="O32" s="12">
        <f t="shared" si="5"/>
        <v>0</v>
      </c>
      <c r="P32" s="12">
        <f t="shared" si="5"/>
        <v>0</v>
      </c>
      <c r="Q32" s="12">
        <f t="shared" si="5"/>
        <v>0</v>
      </c>
      <c r="R32" s="12">
        <f t="shared" si="5"/>
        <v>0</v>
      </c>
      <c r="S32" s="12">
        <f t="shared" si="5"/>
        <v>0</v>
      </c>
      <c r="T32" s="12">
        <f t="shared" si="5"/>
        <v>0</v>
      </c>
      <c r="U32" s="12">
        <f t="shared" si="5"/>
        <v>0</v>
      </c>
      <c r="V32" s="12">
        <f t="shared" si="5"/>
        <v>0</v>
      </c>
      <c r="W32" s="12">
        <f t="shared" si="5"/>
        <v>0</v>
      </c>
      <c r="X32" s="12">
        <f t="shared" si="5"/>
        <v>0</v>
      </c>
      <c r="Y32" s="12">
        <f t="shared" si="5"/>
        <v>0</v>
      </c>
      <c r="Z32" s="12">
        <f t="shared" si="5"/>
        <v>0</v>
      </c>
      <c r="AA32" s="12">
        <f t="shared" si="5"/>
        <v>0</v>
      </c>
      <c r="AB32" s="12">
        <f t="shared" si="5"/>
        <v>0</v>
      </c>
      <c r="AC32" s="12">
        <f t="shared" si="5"/>
        <v>0</v>
      </c>
      <c r="AD32" s="12">
        <f t="shared" si="5"/>
        <v>0</v>
      </c>
      <c r="AE32" s="12">
        <f t="shared" si="5"/>
        <v>207576522.59</v>
      </c>
      <c r="AF32" s="12">
        <v>0</v>
      </c>
      <c r="AG32" s="12">
        <v>0</v>
      </c>
      <c r="AH32" s="12">
        <v>207576522.59</v>
      </c>
      <c r="AI32" s="12">
        <v>-207576522.59</v>
      </c>
      <c r="AJ32" s="12">
        <v>221516953.91</v>
      </c>
      <c r="AK32" s="13">
        <v>0</v>
      </c>
      <c r="AL32" s="12">
        <v>0</v>
      </c>
      <c r="AM32" s="13">
        <v>0</v>
      </c>
      <c r="AN32" s="12">
        <f t="shared" si="1"/>
        <v>93.70683323604031</v>
      </c>
      <c r="AO32" s="2"/>
    </row>
    <row r="33" spans="1:41" outlineLevel="1" x14ac:dyDescent="0.25">
      <c r="A33" s="8" t="s">
        <v>48</v>
      </c>
      <c r="B33" s="9" t="s">
        <v>49</v>
      </c>
      <c r="C33" s="9" t="s">
        <v>3</v>
      </c>
      <c r="D33" s="9" t="s">
        <v>2</v>
      </c>
      <c r="E33" s="9" t="s">
        <v>2</v>
      </c>
      <c r="F33" s="9"/>
      <c r="G33" s="9"/>
      <c r="H33" s="9"/>
      <c r="I33" s="9"/>
      <c r="J33" s="9"/>
      <c r="K33" s="9"/>
      <c r="L33" s="10">
        <v>0</v>
      </c>
      <c r="M33" s="12">
        <v>69261489.510000005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66416035.219999999</v>
      </c>
      <c r="AF33" s="12">
        <v>0</v>
      </c>
      <c r="AG33" s="12">
        <v>0</v>
      </c>
      <c r="AH33" s="12">
        <v>66416035.219999999</v>
      </c>
      <c r="AI33" s="12">
        <v>-66416035.219999999</v>
      </c>
      <c r="AJ33" s="12">
        <v>69261489.510000005</v>
      </c>
      <c r="AK33" s="13">
        <v>0</v>
      </c>
      <c r="AL33" s="12">
        <v>0</v>
      </c>
      <c r="AM33" s="13">
        <v>0</v>
      </c>
      <c r="AN33" s="12">
        <f t="shared" si="1"/>
        <v>95.891722355192528</v>
      </c>
      <c r="AO33" s="2"/>
    </row>
    <row r="34" spans="1:41" outlineLevel="1" x14ac:dyDescent="0.25">
      <c r="A34" s="8" t="s">
        <v>50</v>
      </c>
      <c r="B34" s="9" t="s">
        <v>51</v>
      </c>
      <c r="C34" s="9" t="s">
        <v>3</v>
      </c>
      <c r="D34" s="9" t="s">
        <v>2</v>
      </c>
      <c r="E34" s="9" t="s">
        <v>2</v>
      </c>
      <c r="F34" s="9"/>
      <c r="G34" s="9"/>
      <c r="H34" s="9"/>
      <c r="I34" s="9"/>
      <c r="J34" s="9"/>
      <c r="K34" s="9"/>
      <c r="L34" s="10">
        <v>0</v>
      </c>
      <c r="M34" s="12">
        <v>106520474.02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96205854.959999993</v>
      </c>
      <c r="AF34" s="12">
        <v>0</v>
      </c>
      <c r="AG34" s="12">
        <v>0</v>
      </c>
      <c r="AH34" s="12">
        <v>96205854.959999993</v>
      </c>
      <c r="AI34" s="12">
        <v>-96205854.959999993</v>
      </c>
      <c r="AJ34" s="12">
        <v>106520474.02</v>
      </c>
      <c r="AK34" s="13">
        <v>0</v>
      </c>
      <c r="AL34" s="12">
        <v>0</v>
      </c>
      <c r="AM34" s="13">
        <v>0</v>
      </c>
      <c r="AN34" s="12">
        <f t="shared" si="1"/>
        <v>90.316773226090447</v>
      </c>
      <c r="AO34" s="2"/>
    </row>
    <row r="35" spans="1:41" outlineLevel="1" x14ac:dyDescent="0.25">
      <c r="A35" s="8" t="s">
        <v>52</v>
      </c>
      <c r="B35" s="9" t="s">
        <v>53</v>
      </c>
      <c r="C35" s="9" t="s">
        <v>3</v>
      </c>
      <c r="D35" s="9" t="s">
        <v>2</v>
      </c>
      <c r="E35" s="9" t="s">
        <v>2</v>
      </c>
      <c r="F35" s="9"/>
      <c r="G35" s="9"/>
      <c r="H35" s="9"/>
      <c r="I35" s="9"/>
      <c r="J35" s="9"/>
      <c r="K35" s="9"/>
      <c r="L35" s="10">
        <v>0</v>
      </c>
      <c r="M35" s="12">
        <v>27362989.829999998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26937425.329999998</v>
      </c>
      <c r="AF35" s="12">
        <v>0</v>
      </c>
      <c r="AG35" s="12">
        <v>0</v>
      </c>
      <c r="AH35" s="12">
        <v>26937425.329999998</v>
      </c>
      <c r="AI35" s="12">
        <v>-26937425.329999998</v>
      </c>
      <c r="AJ35" s="12">
        <v>27362989.829999998</v>
      </c>
      <c r="AK35" s="13">
        <v>0</v>
      </c>
      <c r="AL35" s="12">
        <v>0</v>
      </c>
      <c r="AM35" s="13">
        <v>0</v>
      </c>
      <c r="AN35" s="12">
        <f t="shared" si="1"/>
        <v>98.444744150241121</v>
      </c>
      <c r="AO35" s="2"/>
    </row>
    <row r="36" spans="1:41" ht="24" outlineLevel="1" x14ac:dyDescent="0.25">
      <c r="A36" s="8" t="s">
        <v>54</v>
      </c>
      <c r="B36" s="9" t="s">
        <v>55</v>
      </c>
      <c r="C36" s="9" t="s">
        <v>3</v>
      </c>
      <c r="D36" s="9" t="s">
        <v>2</v>
      </c>
      <c r="E36" s="9" t="s">
        <v>2</v>
      </c>
      <c r="F36" s="9"/>
      <c r="G36" s="9"/>
      <c r="H36" s="9"/>
      <c r="I36" s="9"/>
      <c r="J36" s="9"/>
      <c r="K36" s="9"/>
      <c r="L36" s="10">
        <v>0</v>
      </c>
      <c r="M36" s="12">
        <v>305933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126693</v>
      </c>
      <c r="AF36" s="12">
        <v>0</v>
      </c>
      <c r="AG36" s="12">
        <v>0</v>
      </c>
      <c r="AH36" s="12">
        <v>126693</v>
      </c>
      <c r="AI36" s="12">
        <v>-126693</v>
      </c>
      <c r="AJ36" s="12">
        <v>305933</v>
      </c>
      <c r="AK36" s="13">
        <v>0</v>
      </c>
      <c r="AL36" s="12">
        <v>0</v>
      </c>
      <c r="AM36" s="13">
        <v>0</v>
      </c>
      <c r="AN36" s="12">
        <f t="shared" si="1"/>
        <v>41.412008511667587</v>
      </c>
      <c r="AO36" s="2"/>
    </row>
    <row r="37" spans="1:41" outlineLevel="1" x14ac:dyDescent="0.25">
      <c r="A37" s="8" t="s">
        <v>56</v>
      </c>
      <c r="B37" s="9" t="s">
        <v>57</v>
      </c>
      <c r="C37" s="9" t="s">
        <v>3</v>
      </c>
      <c r="D37" s="9" t="s">
        <v>2</v>
      </c>
      <c r="E37" s="9" t="s">
        <v>2</v>
      </c>
      <c r="F37" s="9"/>
      <c r="G37" s="9"/>
      <c r="H37" s="9"/>
      <c r="I37" s="9"/>
      <c r="J37" s="9"/>
      <c r="K37" s="9"/>
      <c r="L37" s="10">
        <v>0</v>
      </c>
      <c r="M37" s="12">
        <v>3004682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2977563.08</v>
      </c>
      <c r="AF37" s="12">
        <v>0</v>
      </c>
      <c r="AG37" s="12">
        <v>0</v>
      </c>
      <c r="AH37" s="12">
        <v>2977563.08</v>
      </c>
      <c r="AI37" s="12">
        <v>-2977563.08</v>
      </c>
      <c r="AJ37" s="12">
        <v>3004682</v>
      </c>
      <c r="AK37" s="13">
        <v>0</v>
      </c>
      <c r="AL37" s="12">
        <v>0</v>
      </c>
      <c r="AM37" s="13">
        <v>0</v>
      </c>
      <c r="AN37" s="12">
        <f t="shared" si="1"/>
        <v>99.097444588146104</v>
      </c>
      <c r="AO37" s="2"/>
    </row>
    <row r="38" spans="1:41" outlineLevel="1" x14ac:dyDescent="0.25">
      <c r="A38" s="8" t="s">
        <v>58</v>
      </c>
      <c r="B38" s="9" t="s">
        <v>59</v>
      </c>
      <c r="C38" s="9" t="s">
        <v>3</v>
      </c>
      <c r="D38" s="9" t="s">
        <v>2</v>
      </c>
      <c r="E38" s="9" t="s">
        <v>2</v>
      </c>
      <c r="F38" s="9"/>
      <c r="G38" s="9"/>
      <c r="H38" s="9"/>
      <c r="I38" s="9"/>
      <c r="J38" s="9"/>
      <c r="K38" s="9"/>
      <c r="L38" s="10">
        <v>0</v>
      </c>
      <c r="M38" s="12">
        <v>15061385.550000001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14912951</v>
      </c>
      <c r="AF38" s="12">
        <v>0</v>
      </c>
      <c r="AG38" s="12">
        <v>0</v>
      </c>
      <c r="AH38" s="12">
        <v>14912951</v>
      </c>
      <c r="AI38" s="12">
        <v>-14912951</v>
      </c>
      <c r="AJ38" s="12">
        <v>15061385.550000001</v>
      </c>
      <c r="AK38" s="13">
        <v>0</v>
      </c>
      <c r="AL38" s="12">
        <v>0</v>
      </c>
      <c r="AM38" s="13">
        <v>0</v>
      </c>
      <c r="AN38" s="12">
        <f t="shared" si="1"/>
        <v>99.014469488831324</v>
      </c>
      <c r="AO38" s="2"/>
    </row>
    <row r="39" spans="1:41" x14ac:dyDescent="0.25">
      <c r="A39" s="8" t="s">
        <v>60</v>
      </c>
      <c r="B39" s="9" t="s">
        <v>61</v>
      </c>
      <c r="C39" s="9" t="s">
        <v>3</v>
      </c>
      <c r="D39" s="9" t="s">
        <v>2</v>
      </c>
      <c r="E39" s="9" t="s">
        <v>2</v>
      </c>
      <c r="F39" s="9"/>
      <c r="G39" s="9"/>
      <c r="H39" s="9"/>
      <c r="I39" s="9"/>
      <c r="J39" s="9"/>
      <c r="K39" s="9"/>
      <c r="L39" s="10">
        <v>0</v>
      </c>
      <c r="M39" s="12">
        <f>M40</f>
        <v>19448521.23</v>
      </c>
      <c r="N39" s="12">
        <f t="shared" ref="N39:AE39" si="6">N40</f>
        <v>0</v>
      </c>
      <c r="O39" s="12">
        <f t="shared" si="6"/>
        <v>0</v>
      </c>
      <c r="P39" s="12">
        <f t="shared" si="6"/>
        <v>0</v>
      </c>
      <c r="Q39" s="12">
        <f t="shared" si="6"/>
        <v>0</v>
      </c>
      <c r="R39" s="12">
        <f t="shared" si="6"/>
        <v>0</v>
      </c>
      <c r="S39" s="12">
        <f t="shared" si="6"/>
        <v>0</v>
      </c>
      <c r="T39" s="12">
        <f t="shared" si="6"/>
        <v>0</v>
      </c>
      <c r="U39" s="12">
        <f t="shared" si="6"/>
        <v>0</v>
      </c>
      <c r="V39" s="12">
        <f t="shared" si="6"/>
        <v>0</v>
      </c>
      <c r="W39" s="12">
        <f t="shared" si="6"/>
        <v>0</v>
      </c>
      <c r="X39" s="12">
        <f t="shared" si="6"/>
        <v>0</v>
      </c>
      <c r="Y39" s="12">
        <f t="shared" si="6"/>
        <v>0</v>
      </c>
      <c r="Z39" s="12">
        <f t="shared" si="6"/>
        <v>0</v>
      </c>
      <c r="AA39" s="12">
        <f t="shared" si="6"/>
        <v>0</v>
      </c>
      <c r="AB39" s="12">
        <f t="shared" si="6"/>
        <v>0</v>
      </c>
      <c r="AC39" s="12">
        <f t="shared" si="6"/>
        <v>0</v>
      </c>
      <c r="AD39" s="12">
        <f t="shared" si="6"/>
        <v>0</v>
      </c>
      <c r="AE39" s="12">
        <f t="shared" si="6"/>
        <v>19448521.23</v>
      </c>
      <c r="AF39" s="12">
        <v>0</v>
      </c>
      <c r="AG39" s="12">
        <v>0</v>
      </c>
      <c r="AH39" s="12">
        <v>19448521.23</v>
      </c>
      <c r="AI39" s="12">
        <v>-19448521.23</v>
      </c>
      <c r="AJ39" s="12">
        <v>19448521.23</v>
      </c>
      <c r="AK39" s="13">
        <v>0</v>
      </c>
      <c r="AL39" s="12">
        <v>0</v>
      </c>
      <c r="AM39" s="13">
        <v>0</v>
      </c>
      <c r="AN39" s="12">
        <f t="shared" si="1"/>
        <v>100</v>
      </c>
      <c r="AO39" s="2"/>
    </row>
    <row r="40" spans="1:41" outlineLevel="1" x14ac:dyDescent="0.25">
      <c r="A40" s="8" t="s">
        <v>62</v>
      </c>
      <c r="B40" s="9" t="s">
        <v>63</v>
      </c>
      <c r="C40" s="9" t="s">
        <v>3</v>
      </c>
      <c r="D40" s="9" t="s">
        <v>2</v>
      </c>
      <c r="E40" s="9" t="s">
        <v>2</v>
      </c>
      <c r="F40" s="9"/>
      <c r="G40" s="9"/>
      <c r="H40" s="9"/>
      <c r="I40" s="9"/>
      <c r="J40" s="9"/>
      <c r="K40" s="9"/>
      <c r="L40" s="10">
        <v>0</v>
      </c>
      <c r="M40" s="12">
        <v>19448521.23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19448521.23</v>
      </c>
      <c r="AF40" s="12">
        <v>0</v>
      </c>
      <c r="AG40" s="12">
        <v>0</v>
      </c>
      <c r="AH40" s="12">
        <v>19448521.23</v>
      </c>
      <c r="AI40" s="12">
        <v>-19448521.23</v>
      </c>
      <c r="AJ40" s="12">
        <v>19448521.23</v>
      </c>
      <c r="AK40" s="13">
        <v>0</v>
      </c>
      <c r="AL40" s="12">
        <v>0</v>
      </c>
      <c r="AM40" s="13">
        <v>0</v>
      </c>
      <c r="AN40" s="12">
        <f t="shared" si="1"/>
        <v>100</v>
      </c>
      <c r="AO40" s="2"/>
    </row>
    <row r="41" spans="1:41" x14ac:dyDescent="0.25">
      <c r="A41" s="8" t="s">
        <v>64</v>
      </c>
      <c r="B41" s="9" t="s">
        <v>65</v>
      </c>
      <c r="C41" s="9" t="s">
        <v>3</v>
      </c>
      <c r="D41" s="9" t="s">
        <v>2</v>
      </c>
      <c r="E41" s="9" t="s">
        <v>2</v>
      </c>
      <c r="F41" s="9"/>
      <c r="G41" s="9"/>
      <c r="H41" s="9"/>
      <c r="I41" s="9"/>
      <c r="J41" s="9"/>
      <c r="K41" s="9"/>
      <c r="L41" s="10">
        <v>0</v>
      </c>
      <c r="M41" s="12">
        <v>78000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78000</v>
      </c>
      <c r="AF41" s="12">
        <v>0</v>
      </c>
      <c r="AG41" s="12">
        <v>0</v>
      </c>
      <c r="AH41" s="12">
        <v>78000</v>
      </c>
      <c r="AI41" s="12">
        <v>-78000</v>
      </c>
      <c r="AJ41" s="12">
        <v>78000</v>
      </c>
      <c r="AK41" s="13">
        <v>0</v>
      </c>
      <c r="AL41" s="12">
        <v>0</v>
      </c>
      <c r="AM41" s="13">
        <v>0</v>
      </c>
      <c r="AN41" s="12">
        <f t="shared" si="1"/>
        <v>100</v>
      </c>
      <c r="AO41" s="2"/>
    </row>
    <row r="42" spans="1:41" outlineLevel="1" x14ac:dyDescent="0.25">
      <c r="A42" s="8" t="s">
        <v>66</v>
      </c>
      <c r="B42" s="9" t="s">
        <v>67</v>
      </c>
      <c r="C42" s="9" t="s">
        <v>3</v>
      </c>
      <c r="D42" s="9" t="s">
        <v>2</v>
      </c>
      <c r="E42" s="9" t="s">
        <v>2</v>
      </c>
      <c r="F42" s="9"/>
      <c r="G42" s="9"/>
      <c r="H42" s="9"/>
      <c r="I42" s="9"/>
      <c r="J42" s="9"/>
      <c r="K42" s="9"/>
      <c r="L42" s="10">
        <v>0</v>
      </c>
      <c r="M42" s="12">
        <v>78000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78000</v>
      </c>
      <c r="AF42" s="12">
        <v>0</v>
      </c>
      <c r="AG42" s="12">
        <v>0</v>
      </c>
      <c r="AH42" s="12">
        <v>78000</v>
      </c>
      <c r="AI42" s="12">
        <v>-78000</v>
      </c>
      <c r="AJ42" s="12">
        <v>78000</v>
      </c>
      <c r="AK42" s="13">
        <v>0</v>
      </c>
      <c r="AL42" s="12">
        <v>0</v>
      </c>
      <c r="AM42" s="13">
        <v>0</v>
      </c>
      <c r="AN42" s="12">
        <f t="shared" si="1"/>
        <v>100</v>
      </c>
      <c r="AO42" s="2"/>
    </row>
    <row r="43" spans="1:41" x14ac:dyDescent="0.25">
      <c r="A43" s="8" t="s">
        <v>68</v>
      </c>
      <c r="B43" s="9" t="s">
        <v>69</v>
      </c>
      <c r="C43" s="9" t="s">
        <v>3</v>
      </c>
      <c r="D43" s="9" t="s">
        <v>2</v>
      </c>
      <c r="E43" s="9" t="s">
        <v>2</v>
      </c>
      <c r="F43" s="9"/>
      <c r="G43" s="9"/>
      <c r="H43" s="9"/>
      <c r="I43" s="9"/>
      <c r="J43" s="9"/>
      <c r="K43" s="9"/>
      <c r="L43" s="10">
        <v>0</v>
      </c>
      <c r="M43" s="12">
        <f>M44+M45+M46</f>
        <v>5520340.4299999997</v>
      </c>
      <c r="N43" s="12">
        <f t="shared" ref="N43:AE43" si="7">N44+N45+N46</f>
        <v>0</v>
      </c>
      <c r="O43" s="12">
        <f t="shared" si="7"/>
        <v>0</v>
      </c>
      <c r="P43" s="12">
        <f t="shared" si="7"/>
        <v>0</v>
      </c>
      <c r="Q43" s="12">
        <f t="shared" si="7"/>
        <v>0</v>
      </c>
      <c r="R43" s="12">
        <f t="shared" si="7"/>
        <v>0</v>
      </c>
      <c r="S43" s="12">
        <f t="shared" si="7"/>
        <v>0</v>
      </c>
      <c r="T43" s="12">
        <f t="shared" si="7"/>
        <v>0</v>
      </c>
      <c r="U43" s="12">
        <f t="shared" si="7"/>
        <v>0</v>
      </c>
      <c r="V43" s="12">
        <f t="shared" si="7"/>
        <v>0</v>
      </c>
      <c r="W43" s="12">
        <f t="shared" si="7"/>
        <v>0</v>
      </c>
      <c r="X43" s="12">
        <f t="shared" si="7"/>
        <v>0</v>
      </c>
      <c r="Y43" s="12">
        <f t="shared" si="7"/>
        <v>0</v>
      </c>
      <c r="Z43" s="12">
        <f t="shared" si="7"/>
        <v>0</v>
      </c>
      <c r="AA43" s="12">
        <f t="shared" si="7"/>
        <v>0</v>
      </c>
      <c r="AB43" s="12">
        <f t="shared" si="7"/>
        <v>0</v>
      </c>
      <c r="AC43" s="12">
        <f t="shared" si="7"/>
        <v>0</v>
      </c>
      <c r="AD43" s="12">
        <f t="shared" si="7"/>
        <v>0</v>
      </c>
      <c r="AE43" s="12">
        <f t="shared" si="7"/>
        <v>4799591.24</v>
      </c>
      <c r="AF43" s="12">
        <v>0</v>
      </c>
      <c r="AG43" s="12">
        <v>0</v>
      </c>
      <c r="AH43" s="12">
        <v>4799591.24</v>
      </c>
      <c r="AI43" s="12">
        <v>-4799591.24</v>
      </c>
      <c r="AJ43" s="12">
        <v>5520340.4299999997</v>
      </c>
      <c r="AK43" s="13">
        <v>0</v>
      </c>
      <c r="AL43" s="12">
        <v>0</v>
      </c>
      <c r="AM43" s="13">
        <v>0</v>
      </c>
      <c r="AN43" s="12">
        <f t="shared" si="1"/>
        <v>86.94375466260874</v>
      </c>
      <c r="AO43" s="2"/>
    </row>
    <row r="44" spans="1:41" outlineLevel="1" x14ac:dyDescent="0.25">
      <c r="A44" s="8" t="s">
        <v>70</v>
      </c>
      <c r="B44" s="9" t="s">
        <v>71</v>
      </c>
      <c r="C44" s="9" t="s">
        <v>3</v>
      </c>
      <c r="D44" s="9" t="s">
        <v>2</v>
      </c>
      <c r="E44" s="9" t="s">
        <v>2</v>
      </c>
      <c r="F44" s="9"/>
      <c r="G44" s="9"/>
      <c r="H44" s="9"/>
      <c r="I44" s="9"/>
      <c r="J44" s="9"/>
      <c r="K44" s="9"/>
      <c r="L44" s="10">
        <v>0</v>
      </c>
      <c r="M44" s="12">
        <v>1672000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1666293.06</v>
      </c>
      <c r="AF44" s="12">
        <v>0</v>
      </c>
      <c r="AG44" s="12">
        <v>0</v>
      </c>
      <c r="AH44" s="12">
        <v>1666293.06</v>
      </c>
      <c r="AI44" s="12">
        <v>-1666293.06</v>
      </c>
      <c r="AJ44" s="12">
        <v>1672000</v>
      </c>
      <c r="AK44" s="13">
        <v>0</v>
      </c>
      <c r="AL44" s="12">
        <v>0</v>
      </c>
      <c r="AM44" s="13">
        <v>0</v>
      </c>
      <c r="AN44" s="12">
        <f t="shared" si="1"/>
        <v>99.658675837320573</v>
      </c>
      <c r="AO44" s="2"/>
    </row>
    <row r="45" spans="1:41" outlineLevel="1" x14ac:dyDescent="0.25">
      <c r="A45" s="8" t="s">
        <v>72</v>
      </c>
      <c r="B45" s="9" t="s">
        <v>73</v>
      </c>
      <c r="C45" s="9" t="s">
        <v>3</v>
      </c>
      <c r="D45" s="9" t="s">
        <v>2</v>
      </c>
      <c r="E45" s="9" t="s">
        <v>2</v>
      </c>
      <c r="F45" s="9"/>
      <c r="G45" s="9"/>
      <c r="H45" s="9"/>
      <c r="I45" s="9"/>
      <c r="J45" s="9"/>
      <c r="K45" s="9"/>
      <c r="L45" s="10">
        <v>0</v>
      </c>
      <c r="M45" s="12">
        <v>1823552.39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1817400.36</v>
      </c>
      <c r="AF45" s="12">
        <v>0</v>
      </c>
      <c r="AG45" s="12">
        <v>0</v>
      </c>
      <c r="AH45" s="12">
        <v>1817400.36</v>
      </c>
      <c r="AI45" s="12">
        <v>-1817400.36</v>
      </c>
      <c r="AJ45" s="12">
        <v>1823552.39</v>
      </c>
      <c r="AK45" s="13">
        <v>0</v>
      </c>
      <c r="AL45" s="12">
        <v>0</v>
      </c>
      <c r="AM45" s="13">
        <v>0</v>
      </c>
      <c r="AN45" s="12">
        <f t="shared" si="1"/>
        <v>99.662634864030437</v>
      </c>
      <c r="AO45" s="2"/>
    </row>
    <row r="46" spans="1:41" outlineLevel="1" x14ac:dyDescent="0.25">
      <c r="A46" s="8" t="s">
        <v>74</v>
      </c>
      <c r="B46" s="9" t="s">
        <v>75</v>
      </c>
      <c r="C46" s="9" t="s">
        <v>3</v>
      </c>
      <c r="D46" s="9" t="s">
        <v>2</v>
      </c>
      <c r="E46" s="9" t="s">
        <v>2</v>
      </c>
      <c r="F46" s="9"/>
      <c r="G46" s="9"/>
      <c r="H46" s="9"/>
      <c r="I46" s="9"/>
      <c r="J46" s="9"/>
      <c r="K46" s="9"/>
      <c r="L46" s="10">
        <v>0</v>
      </c>
      <c r="M46" s="12">
        <v>2024788.04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1315897.82</v>
      </c>
      <c r="AF46" s="12">
        <v>0</v>
      </c>
      <c r="AG46" s="12">
        <v>0</v>
      </c>
      <c r="AH46" s="12">
        <v>1315897.82</v>
      </c>
      <c r="AI46" s="12">
        <v>-1315897.82</v>
      </c>
      <c r="AJ46" s="12">
        <v>2024788.04</v>
      </c>
      <c r="AK46" s="13">
        <v>0</v>
      </c>
      <c r="AL46" s="12">
        <v>0</v>
      </c>
      <c r="AM46" s="13">
        <v>0</v>
      </c>
      <c r="AN46" s="12">
        <f t="shared" si="1"/>
        <v>64.989410941008913</v>
      </c>
      <c r="AO46" s="2"/>
    </row>
    <row r="47" spans="1:41" x14ac:dyDescent="0.25">
      <c r="A47" s="8" t="s">
        <v>76</v>
      </c>
      <c r="B47" s="9" t="s">
        <v>77</v>
      </c>
      <c r="C47" s="9" t="s">
        <v>3</v>
      </c>
      <c r="D47" s="9" t="s">
        <v>2</v>
      </c>
      <c r="E47" s="9" t="s">
        <v>2</v>
      </c>
      <c r="F47" s="9"/>
      <c r="G47" s="9"/>
      <c r="H47" s="9"/>
      <c r="I47" s="9"/>
      <c r="J47" s="9"/>
      <c r="K47" s="9"/>
      <c r="L47" s="10">
        <v>0</v>
      </c>
      <c r="M47" s="12">
        <f>M48+M49</f>
        <v>1048722.06</v>
      </c>
      <c r="N47" s="12">
        <f t="shared" ref="N47:AE47" si="8">N48+N49</f>
        <v>0</v>
      </c>
      <c r="O47" s="12">
        <f t="shared" si="8"/>
        <v>0</v>
      </c>
      <c r="P47" s="12">
        <f t="shared" si="8"/>
        <v>0</v>
      </c>
      <c r="Q47" s="12">
        <f t="shared" si="8"/>
        <v>0</v>
      </c>
      <c r="R47" s="12">
        <f t="shared" si="8"/>
        <v>0</v>
      </c>
      <c r="S47" s="12">
        <f t="shared" si="8"/>
        <v>0</v>
      </c>
      <c r="T47" s="12">
        <f t="shared" si="8"/>
        <v>0</v>
      </c>
      <c r="U47" s="12">
        <f t="shared" si="8"/>
        <v>0</v>
      </c>
      <c r="V47" s="12">
        <f t="shared" si="8"/>
        <v>0</v>
      </c>
      <c r="W47" s="12">
        <f t="shared" si="8"/>
        <v>0</v>
      </c>
      <c r="X47" s="12">
        <f t="shared" si="8"/>
        <v>0</v>
      </c>
      <c r="Y47" s="12">
        <f t="shared" si="8"/>
        <v>0</v>
      </c>
      <c r="Z47" s="12">
        <f t="shared" si="8"/>
        <v>0</v>
      </c>
      <c r="AA47" s="12">
        <f t="shared" si="8"/>
        <v>0</v>
      </c>
      <c r="AB47" s="12">
        <f t="shared" si="8"/>
        <v>0</v>
      </c>
      <c r="AC47" s="12">
        <f t="shared" si="8"/>
        <v>0</v>
      </c>
      <c r="AD47" s="12">
        <f t="shared" si="8"/>
        <v>0</v>
      </c>
      <c r="AE47" s="12">
        <f t="shared" si="8"/>
        <v>936100.73</v>
      </c>
      <c r="AF47" s="12">
        <v>0</v>
      </c>
      <c r="AG47" s="12">
        <v>0</v>
      </c>
      <c r="AH47" s="12">
        <v>936100.73</v>
      </c>
      <c r="AI47" s="12">
        <v>-936100.73</v>
      </c>
      <c r="AJ47" s="12">
        <v>1048722.06</v>
      </c>
      <c r="AK47" s="13">
        <v>0</v>
      </c>
      <c r="AL47" s="12">
        <v>0</v>
      </c>
      <c r="AM47" s="13">
        <v>0</v>
      </c>
      <c r="AN47" s="12">
        <f t="shared" si="1"/>
        <v>89.261088872298529</v>
      </c>
      <c r="AO47" s="2"/>
    </row>
    <row r="48" spans="1:41" outlineLevel="1" x14ac:dyDescent="0.25">
      <c r="A48" s="8" t="s">
        <v>78</v>
      </c>
      <c r="B48" s="9" t="s">
        <v>79</v>
      </c>
      <c r="C48" s="9" t="s">
        <v>3</v>
      </c>
      <c r="D48" s="9" t="s">
        <v>2</v>
      </c>
      <c r="E48" s="9" t="s">
        <v>2</v>
      </c>
      <c r="F48" s="9"/>
      <c r="G48" s="9"/>
      <c r="H48" s="9"/>
      <c r="I48" s="9"/>
      <c r="J48" s="9"/>
      <c r="K48" s="9"/>
      <c r="L48" s="10">
        <v>0</v>
      </c>
      <c r="M48" s="12">
        <v>848859.85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846341.57</v>
      </c>
      <c r="AF48" s="12">
        <v>0</v>
      </c>
      <c r="AG48" s="12">
        <v>0</v>
      </c>
      <c r="AH48" s="12">
        <v>846341.57</v>
      </c>
      <c r="AI48" s="12">
        <v>-846341.57</v>
      </c>
      <c r="AJ48" s="12">
        <v>848859.85</v>
      </c>
      <c r="AK48" s="13">
        <v>0</v>
      </c>
      <c r="AL48" s="12">
        <v>0</v>
      </c>
      <c r="AM48" s="13">
        <v>0</v>
      </c>
      <c r="AN48" s="12">
        <f t="shared" si="1"/>
        <v>99.703333830667091</v>
      </c>
      <c r="AO48" s="2"/>
    </row>
    <row r="49" spans="1:41" outlineLevel="1" x14ac:dyDescent="0.25">
      <c r="A49" s="8" t="s">
        <v>80</v>
      </c>
      <c r="B49" s="9" t="s">
        <v>81</v>
      </c>
      <c r="C49" s="9" t="s">
        <v>3</v>
      </c>
      <c r="D49" s="9" t="s">
        <v>2</v>
      </c>
      <c r="E49" s="9" t="s">
        <v>2</v>
      </c>
      <c r="F49" s="9"/>
      <c r="G49" s="9"/>
      <c r="H49" s="9"/>
      <c r="I49" s="9"/>
      <c r="J49" s="9"/>
      <c r="K49" s="9"/>
      <c r="L49" s="10">
        <v>0</v>
      </c>
      <c r="M49" s="12">
        <v>199862.21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89759.16</v>
      </c>
      <c r="AF49" s="12">
        <v>0</v>
      </c>
      <c r="AG49" s="12">
        <v>0</v>
      </c>
      <c r="AH49" s="12">
        <v>89759.16</v>
      </c>
      <c r="AI49" s="12">
        <v>-89759.16</v>
      </c>
      <c r="AJ49" s="12">
        <v>199862.21</v>
      </c>
      <c r="AK49" s="13">
        <v>0</v>
      </c>
      <c r="AL49" s="12">
        <v>0</v>
      </c>
      <c r="AM49" s="13">
        <v>0</v>
      </c>
      <c r="AN49" s="12">
        <f t="shared" si="1"/>
        <v>44.91052110351427</v>
      </c>
      <c r="AO49" s="2"/>
    </row>
    <row r="50" spans="1:41" ht="24" x14ac:dyDescent="0.25">
      <c r="A50" s="8" t="s">
        <v>82</v>
      </c>
      <c r="B50" s="9" t="s">
        <v>83</v>
      </c>
      <c r="C50" s="9" t="s">
        <v>3</v>
      </c>
      <c r="D50" s="9" t="s">
        <v>2</v>
      </c>
      <c r="E50" s="9" t="s">
        <v>2</v>
      </c>
      <c r="F50" s="9"/>
      <c r="G50" s="9"/>
      <c r="H50" s="9"/>
      <c r="I50" s="9"/>
      <c r="J50" s="9"/>
      <c r="K50" s="9"/>
      <c r="L50" s="10">
        <v>0</v>
      </c>
      <c r="M50" s="12">
        <f>M51</f>
        <v>430137.5</v>
      </c>
      <c r="N50" s="12">
        <f t="shared" ref="N50:AE50" si="9">N51</f>
        <v>0</v>
      </c>
      <c r="O50" s="12">
        <f t="shared" si="9"/>
        <v>0</v>
      </c>
      <c r="P50" s="12">
        <f t="shared" si="9"/>
        <v>0</v>
      </c>
      <c r="Q50" s="12">
        <f t="shared" si="9"/>
        <v>0</v>
      </c>
      <c r="R50" s="12">
        <f t="shared" si="9"/>
        <v>0</v>
      </c>
      <c r="S50" s="12">
        <f t="shared" si="9"/>
        <v>0</v>
      </c>
      <c r="T50" s="12">
        <f t="shared" si="9"/>
        <v>0</v>
      </c>
      <c r="U50" s="12">
        <f t="shared" si="9"/>
        <v>0</v>
      </c>
      <c r="V50" s="12">
        <f t="shared" si="9"/>
        <v>0</v>
      </c>
      <c r="W50" s="12">
        <f t="shared" si="9"/>
        <v>0</v>
      </c>
      <c r="X50" s="12">
        <f t="shared" si="9"/>
        <v>0</v>
      </c>
      <c r="Y50" s="12">
        <f t="shared" si="9"/>
        <v>0</v>
      </c>
      <c r="Z50" s="12">
        <f t="shared" si="9"/>
        <v>0</v>
      </c>
      <c r="AA50" s="12">
        <f t="shared" si="9"/>
        <v>0</v>
      </c>
      <c r="AB50" s="12">
        <f t="shared" si="9"/>
        <v>0</v>
      </c>
      <c r="AC50" s="12">
        <f t="shared" si="9"/>
        <v>0</v>
      </c>
      <c r="AD50" s="12">
        <f t="shared" si="9"/>
        <v>0</v>
      </c>
      <c r="AE50" s="12">
        <f t="shared" si="9"/>
        <v>430137.5</v>
      </c>
      <c r="AF50" s="12">
        <v>0</v>
      </c>
      <c r="AG50" s="12">
        <v>0</v>
      </c>
      <c r="AH50" s="12">
        <v>430137.5</v>
      </c>
      <c r="AI50" s="12">
        <v>-430137.5</v>
      </c>
      <c r="AJ50" s="12">
        <v>430137.5</v>
      </c>
      <c r="AK50" s="13">
        <v>0</v>
      </c>
      <c r="AL50" s="12">
        <v>0</v>
      </c>
      <c r="AM50" s="13">
        <v>0</v>
      </c>
      <c r="AN50" s="12">
        <f t="shared" si="1"/>
        <v>100</v>
      </c>
      <c r="AO50" s="2"/>
    </row>
    <row r="51" spans="1:41" ht="24" outlineLevel="1" x14ac:dyDescent="0.25">
      <c r="A51" s="8" t="s">
        <v>84</v>
      </c>
      <c r="B51" s="9" t="s">
        <v>85</v>
      </c>
      <c r="C51" s="9" t="s">
        <v>3</v>
      </c>
      <c r="D51" s="9" t="s">
        <v>2</v>
      </c>
      <c r="E51" s="9" t="s">
        <v>2</v>
      </c>
      <c r="F51" s="9"/>
      <c r="G51" s="9"/>
      <c r="H51" s="9"/>
      <c r="I51" s="9"/>
      <c r="J51" s="9"/>
      <c r="K51" s="9"/>
      <c r="L51" s="10">
        <v>0</v>
      </c>
      <c r="M51" s="12">
        <v>430137.5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430137.5</v>
      </c>
      <c r="AF51" s="12">
        <v>0</v>
      </c>
      <c r="AG51" s="12">
        <v>0</v>
      </c>
      <c r="AH51" s="12">
        <v>430137.5</v>
      </c>
      <c r="AI51" s="12">
        <v>-430137.5</v>
      </c>
      <c r="AJ51" s="12">
        <v>430137.5</v>
      </c>
      <c r="AK51" s="13">
        <v>0</v>
      </c>
      <c r="AL51" s="12">
        <v>0</v>
      </c>
      <c r="AM51" s="13">
        <v>0</v>
      </c>
      <c r="AN51" s="12">
        <f t="shared" si="1"/>
        <v>100</v>
      </c>
      <c r="AO51" s="2"/>
    </row>
    <row r="52" spans="1:41" ht="12.75" customHeight="1" x14ac:dyDescent="0.25">
      <c r="A52" s="36" t="s">
        <v>86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11">
        <v>0</v>
      </c>
      <c r="M52" s="14">
        <f t="shared" ref="M52:AE52" si="10">M11+M17+M19+M25+M30+M32+M39+M41+M43+M47+M50</f>
        <v>912111757.21999991</v>
      </c>
      <c r="N52" s="14">
        <f t="shared" si="10"/>
        <v>0</v>
      </c>
      <c r="O52" s="14">
        <f t="shared" si="10"/>
        <v>0</v>
      </c>
      <c r="P52" s="14">
        <f t="shared" si="10"/>
        <v>0</v>
      </c>
      <c r="Q52" s="14">
        <f t="shared" si="10"/>
        <v>0</v>
      </c>
      <c r="R52" s="14">
        <f t="shared" si="10"/>
        <v>0</v>
      </c>
      <c r="S52" s="14">
        <f t="shared" si="10"/>
        <v>0</v>
      </c>
      <c r="T52" s="14">
        <f t="shared" si="10"/>
        <v>0</v>
      </c>
      <c r="U52" s="14">
        <f t="shared" si="10"/>
        <v>0</v>
      </c>
      <c r="V52" s="14">
        <f t="shared" si="10"/>
        <v>0</v>
      </c>
      <c r="W52" s="14">
        <f t="shared" si="10"/>
        <v>0</v>
      </c>
      <c r="X52" s="14">
        <f t="shared" si="10"/>
        <v>0</v>
      </c>
      <c r="Y52" s="14">
        <f t="shared" si="10"/>
        <v>0</v>
      </c>
      <c r="Z52" s="14">
        <f t="shared" si="10"/>
        <v>0</v>
      </c>
      <c r="AA52" s="14">
        <f t="shared" si="10"/>
        <v>0</v>
      </c>
      <c r="AB52" s="14">
        <f t="shared" si="10"/>
        <v>0</v>
      </c>
      <c r="AC52" s="14">
        <f t="shared" si="10"/>
        <v>0</v>
      </c>
      <c r="AD52" s="14">
        <f t="shared" si="10"/>
        <v>0</v>
      </c>
      <c r="AE52" s="14">
        <f t="shared" si="10"/>
        <v>854758448.20000017</v>
      </c>
      <c r="AF52" s="14">
        <v>0</v>
      </c>
      <c r="AG52" s="14">
        <v>0</v>
      </c>
      <c r="AH52" s="14">
        <v>867258448.20000005</v>
      </c>
      <c r="AI52" s="14">
        <v>-867258448.20000005</v>
      </c>
      <c r="AJ52" s="14">
        <v>912111757.22000003</v>
      </c>
      <c r="AK52" s="15">
        <v>0</v>
      </c>
      <c r="AL52" s="14">
        <v>0</v>
      </c>
      <c r="AM52" s="15">
        <v>0</v>
      </c>
      <c r="AN52" s="12">
        <f t="shared" si="1"/>
        <v>93.712030508760762</v>
      </c>
      <c r="AO52" s="2"/>
    </row>
    <row r="53" spans="1:41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 t="s">
        <v>1</v>
      </c>
      <c r="Y53" s="2"/>
      <c r="Z53" s="2"/>
      <c r="AA53" s="2"/>
      <c r="AB53" s="2"/>
      <c r="AC53" s="2"/>
      <c r="AD53" s="2" t="s">
        <v>1</v>
      </c>
      <c r="AE53" s="2"/>
      <c r="AF53" s="2"/>
      <c r="AG53" s="2"/>
      <c r="AH53" s="2" t="s">
        <v>1</v>
      </c>
      <c r="AI53" s="2"/>
      <c r="AJ53" s="2"/>
      <c r="AK53" s="2"/>
      <c r="AL53" s="2"/>
      <c r="AM53" s="2"/>
      <c r="AN53" s="2"/>
      <c r="AO53" s="2"/>
    </row>
    <row r="54" spans="1:41" x14ac:dyDescent="0.25">
      <c r="A54" s="3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2"/>
    </row>
  </sheetData>
  <mergeCells count="47">
    <mergeCell ref="C9:C10"/>
    <mergeCell ref="D9:D10"/>
    <mergeCell ref="A1:M1"/>
    <mergeCell ref="A5:AL5"/>
    <mergeCell ref="A6:AN6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A52:K52"/>
    <mergeCell ref="A54:AD54"/>
    <mergeCell ref="AF9:AF10"/>
    <mergeCell ref="AG9:AG10"/>
    <mergeCell ref="AI9:AI10"/>
    <mergeCell ref="Z9:Z10"/>
    <mergeCell ref="AA9:AA10"/>
    <mergeCell ref="AB9:AB10"/>
    <mergeCell ref="AC9:AC10"/>
    <mergeCell ref="AE9:AE10"/>
    <mergeCell ref="T9:T10"/>
    <mergeCell ref="U9:U10"/>
    <mergeCell ref="V9:V10"/>
    <mergeCell ref="W9:W10"/>
    <mergeCell ref="Y9:Y10"/>
    <mergeCell ref="O9:O10"/>
    <mergeCell ref="M8:AE8"/>
    <mergeCell ref="A8:A10"/>
    <mergeCell ref="B8:B10"/>
    <mergeCell ref="AE1:AN1"/>
    <mergeCell ref="M2:AN2"/>
    <mergeCell ref="M3:AN3"/>
    <mergeCell ref="M4:AN4"/>
    <mergeCell ref="AL9:AL10"/>
    <mergeCell ref="AM9:AM10"/>
    <mergeCell ref="AN9:AN10"/>
    <mergeCell ref="AJ9:AJ10"/>
    <mergeCell ref="AK9:AK10"/>
    <mergeCell ref="P9:P10"/>
    <mergeCell ref="Q9:Q10"/>
    <mergeCell ref="R9:R10"/>
    <mergeCell ref="S9:S10"/>
  </mergeCells>
  <pageMargins left="0.59055118110236227" right="0.39370078740157483" top="0.39370078740157483" bottom="0.39370078740157483" header="0.39370078740157483" footer="0.39370078740157483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14.05.2010_14:32:47&lt;/VariantName&gt;&#10;  &lt;VariantLink&gt;20460880&lt;/VariantLink&gt;&#10;  &lt;SvodReportLink xsi:nil=&quot;true&quot; /&gt;&#10;  &lt;ReportLink&gt;19800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E801B95-7D4D-4172-BCCB-5239C207E4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Николай Тютин</cp:lastModifiedBy>
  <cp:lastPrinted>2022-04-18T13:51:36Z</cp:lastPrinted>
  <dcterms:created xsi:type="dcterms:W3CDTF">2022-04-18T13:34:27Z</dcterms:created>
  <dcterms:modified xsi:type="dcterms:W3CDTF">2022-06-15T13:11:03Z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Вариант_14.05.2010_14_32_47(4).xlsx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21.1.1422.34489209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