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SMISLOVA\ПРОЕКТ БЮДЖЕТА НА 2025-2027\район\В Совет и в Правительство по 75-п\"/>
    </mc:Choice>
  </mc:AlternateContent>
  <bookViews>
    <workbookView xWindow="0" yWindow="0" windowWidth="28800" windowHeight="11835"/>
  </bookViews>
  <sheets>
    <sheet name="Доходы" sheetId="2" r:id="rId1"/>
    <sheet name="Расходы" sheetId="3" r:id="rId2"/>
    <sheet name="Источники" sheetId="4" r:id="rId3"/>
  </sheets>
  <definedNames>
    <definedName name="_xlnm.Print_Titles" localSheetId="0">Доходы!$3:$5</definedName>
    <definedName name="_xlnm.Print_Titles" localSheetId="2">Источники!$1:$6</definedName>
    <definedName name="_xlnm.Print_Titles" localSheetId="1">Расходы!$1:$5</definedName>
  </definedNames>
  <calcPr calcId="152511"/>
</workbook>
</file>

<file path=xl/calcChain.xml><?xml version="1.0" encoding="utf-8"?>
<calcChain xmlns="http://schemas.openxmlformats.org/spreadsheetml/2006/main">
  <c r="G24" i="4" l="1"/>
  <c r="G23" i="4"/>
  <c r="G22" i="4"/>
  <c r="G21" i="4"/>
  <c r="G20" i="4"/>
  <c r="G19" i="4"/>
  <c r="G18" i="4"/>
  <c r="G17" i="4"/>
  <c r="G16" i="4"/>
  <c r="G15" i="4"/>
  <c r="G14" i="4"/>
  <c r="G13" i="4"/>
  <c r="G7" i="4"/>
  <c r="F7" i="4"/>
  <c r="F13" i="4"/>
  <c r="F14" i="4"/>
  <c r="F15" i="4"/>
  <c r="F16" i="4"/>
  <c r="F17" i="4"/>
  <c r="F18" i="4"/>
  <c r="F19" i="4"/>
  <c r="F20" i="4"/>
  <c r="F21" i="4"/>
  <c r="F22" i="4"/>
  <c r="F23" i="4"/>
  <c r="F24" i="4"/>
  <c r="G302" i="3"/>
  <c r="G298" i="3"/>
  <c r="G295" i="3"/>
  <c r="G292" i="3"/>
  <c r="G287" i="3"/>
  <c r="G284" i="3"/>
  <c r="G280" i="3"/>
  <c r="G277" i="3"/>
  <c r="G274" i="3"/>
  <c r="G271" i="3"/>
  <c r="G267" i="3"/>
  <c r="G263" i="3"/>
  <c r="G258" i="3"/>
  <c r="G256" i="3"/>
  <c r="G251" i="3"/>
  <c r="G250" i="3"/>
  <c r="G248" i="3"/>
  <c r="G245" i="3"/>
  <c r="G244" i="3"/>
  <c r="G241" i="3"/>
  <c r="G240" i="3"/>
  <c r="G238" i="3"/>
  <c r="G237" i="3"/>
  <c r="G233" i="3"/>
  <c r="G232" i="3"/>
  <c r="G230" i="3"/>
  <c r="G226" i="3"/>
  <c r="G223" i="3"/>
  <c r="G219" i="3"/>
  <c r="G218" i="3"/>
  <c r="G216" i="3"/>
  <c r="G213" i="3"/>
  <c r="G211" i="3"/>
  <c r="G209" i="3"/>
  <c r="G208" i="3"/>
  <c r="G207" i="3"/>
  <c r="G204" i="3"/>
  <c r="G203" i="3"/>
  <c r="G200" i="3"/>
  <c r="G199" i="3"/>
  <c r="G198" i="3"/>
  <c r="G196" i="3"/>
  <c r="G194" i="3"/>
  <c r="G193" i="3"/>
  <c r="G191" i="3"/>
  <c r="G188" i="3"/>
  <c r="G185" i="3"/>
  <c r="G184" i="3"/>
  <c r="G183" i="3"/>
  <c r="G180" i="3"/>
  <c r="G179" i="3"/>
  <c r="G175" i="3"/>
  <c r="G174" i="3"/>
  <c r="G172" i="3"/>
  <c r="G169" i="3"/>
  <c r="G168" i="3"/>
  <c r="G167" i="3"/>
  <c r="G164" i="3"/>
  <c r="G163" i="3"/>
  <c r="G158" i="3"/>
  <c r="G154" i="3"/>
  <c r="G151" i="3"/>
  <c r="G149" i="3"/>
  <c r="G148" i="3"/>
  <c r="G146" i="3"/>
  <c r="G144" i="3"/>
  <c r="G143" i="3"/>
  <c r="G139" i="3"/>
  <c r="G137" i="3"/>
  <c r="G136" i="3"/>
  <c r="G135" i="3"/>
  <c r="G132" i="3"/>
  <c r="G130" i="3"/>
  <c r="G127" i="3"/>
  <c r="G126" i="3"/>
  <c r="G124" i="3"/>
  <c r="G122" i="3"/>
  <c r="G120" i="3"/>
  <c r="G117" i="3"/>
  <c r="G115" i="3"/>
  <c r="G114" i="3"/>
  <c r="G113" i="3"/>
  <c r="G112" i="3"/>
  <c r="G109" i="3"/>
  <c r="G105" i="3"/>
  <c r="G102" i="3"/>
  <c r="G100" i="3"/>
  <c r="G96" i="3"/>
  <c r="G92" i="3"/>
  <c r="G91" i="3"/>
  <c r="G89" i="3"/>
  <c r="G88" i="3"/>
  <c r="G86" i="3"/>
  <c r="G85" i="3"/>
  <c r="G82" i="3"/>
  <c r="G81" i="3"/>
  <c r="G80" i="3"/>
  <c r="G79" i="3"/>
  <c r="G78" i="3"/>
  <c r="G76" i="3"/>
  <c r="G71" i="3"/>
  <c r="G66" i="3"/>
  <c r="G65" i="3"/>
  <c r="G64" i="3"/>
  <c r="G62" i="3"/>
  <c r="G59" i="3"/>
  <c r="G58" i="3"/>
  <c r="G55" i="3"/>
  <c r="G54" i="3"/>
  <c r="G52" i="3"/>
  <c r="G51" i="3"/>
  <c r="G50" i="3"/>
  <c r="G46" i="3"/>
  <c r="G43" i="3"/>
  <c r="G42" i="3"/>
  <c r="G41" i="3"/>
  <c r="G40" i="3"/>
  <c r="G39" i="3"/>
  <c r="G35" i="3"/>
  <c r="G34" i="3"/>
  <c r="G31" i="3"/>
  <c r="G28" i="3"/>
  <c r="G27" i="3"/>
  <c r="G23" i="3"/>
  <c r="G20" i="3"/>
  <c r="G19" i="3"/>
  <c r="G18" i="3"/>
  <c r="G17" i="3"/>
  <c r="G14" i="3"/>
  <c r="G13" i="3"/>
  <c r="G12" i="3"/>
  <c r="F11" i="3"/>
  <c r="F10" i="3" s="1"/>
  <c r="F9" i="3" s="1"/>
  <c r="G9" i="3" s="1"/>
  <c r="F17" i="3"/>
  <c r="F16" i="3" s="1"/>
  <c r="F21" i="3"/>
  <c r="G21" i="3" s="1"/>
  <c r="F22" i="3"/>
  <c r="G22" i="3" s="1"/>
  <c r="F26" i="3"/>
  <c r="G26" i="3" s="1"/>
  <c r="F29" i="3"/>
  <c r="G29" i="3" s="1"/>
  <c r="F30" i="3"/>
  <c r="G30" i="3" s="1"/>
  <c r="F33" i="3"/>
  <c r="F32" i="3" s="1"/>
  <c r="G32" i="3" s="1"/>
  <c r="F38" i="3"/>
  <c r="F37" i="3" s="1"/>
  <c r="F42" i="3"/>
  <c r="F41" i="3" s="1"/>
  <c r="F44" i="3"/>
  <c r="G44" i="3" s="1"/>
  <c r="F45" i="3"/>
  <c r="G45" i="3" s="1"/>
  <c r="F63" i="3"/>
  <c r="G63" i="3" s="1"/>
  <c r="F61" i="3"/>
  <c r="G61" i="3" s="1"/>
  <c r="F57" i="3"/>
  <c r="F56" i="3" s="1"/>
  <c r="G56" i="3" s="1"/>
  <c r="F53" i="3"/>
  <c r="G53" i="3" s="1"/>
  <c r="F49" i="3"/>
  <c r="G49" i="3" s="1"/>
  <c r="F70" i="3"/>
  <c r="F69" i="3" s="1"/>
  <c r="F68" i="3" s="1"/>
  <c r="F67" i="3" s="1"/>
  <c r="G67" i="3" s="1"/>
  <c r="F75" i="3"/>
  <c r="F74" i="3" s="1"/>
  <c r="F73" i="3" s="1"/>
  <c r="G73" i="3" s="1"/>
  <c r="F79" i="3"/>
  <c r="F78" i="3" s="1"/>
  <c r="F84" i="3"/>
  <c r="F83" i="3" s="1"/>
  <c r="G83" i="3" s="1"/>
  <c r="F88" i="3"/>
  <c r="F87" i="3" s="1"/>
  <c r="F91" i="3"/>
  <c r="F90" i="3" s="1"/>
  <c r="G90" i="3" s="1"/>
  <c r="F95" i="3"/>
  <c r="F94" i="3" s="1"/>
  <c r="F93" i="3" s="1"/>
  <c r="G93" i="3" s="1"/>
  <c r="F99" i="3"/>
  <c r="F98" i="3" s="1"/>
  <c r="G98" i="3" s="1"/>
  <c r="F101" i="3"/>
  <c r="G101" i="3" s="1"/>
  <c r="F104" i="3"/>
  <c r="F103" i="3" s="1"/>
  <c r="G103" i="3" s="1"/>
  <c r="F108" i="3"/>
  <c r="F107" i="3" s="1"/>
  <c r="F106" i="3" s="1"/>
  <c r="G106" i="3" s="1"/>
  <c r="F121" i="3"/>
  <c r="G121" i="3" s="1"/>
  <c r="F119" i="3"/>
  <c r="F118" i="3" s="1"/>
  <c r="G118" i="3" s="1"/>
  <c r="F116" i="3"/>
  <c r="G116" i="3" s="1"/>
  <c r="F113" i="3"/>
  <c r="F112" i="3" s="1"/>
  <c r="F125" i="3"/>
  <c r="F124" i="3" s="1"/>
  <c r="F129" i="3"/>
  <c r="F128" i="3" s="1"/>
  <c r="G128" i="3" s="1"/>
  <c r="F131" i="3"/>
  <c r="G131" i="3" s="1"/>
  <c r="F136" i="3"/>
  <c r="F138" i="3"/>
  <c r="F133" i="3" s="1"/>
  <c r="G133" i="3" s="1"/>
  <c r="F134" i="3"/>
  <c r="G134" i="3" s="1"/>
  <c r="F148" i="3"/>
  <c r="F147" i="3"/>
  <c r="G147" i="3" s="1"/>
  <c r="F145" i="3"/>
  <c r="G145" i="3" s="1"/>
  <c r="F142" i="3"/>
  <c r="F141" i="3" s="1"/>
  <c r="G141" i="3" s="1"/>
  <c r="F157" i="3"/>
  <c r="F156" i="3" s="1"/>
  <c r="F155" i="3" s="1"/>
  <c r="G155" i="3" s="1"/>
  <c r="F153" i="3"/>
  <c r="F152" i="3" s="1"/>
  <c r="F151" i="3" s="1"/>
  <c r="F162" i="3"/>
  <c r="F161" i="3" s="1"/>
  <c r="G161" i="3" s="1"/>
  <c r="F166" i="3"/>
  <c r="F165" i="3" s="1"/>
  <c r="G165" i="3" s="1"/>
  <c r="F173" i="3"/>
  <c r="G173" i="3" s="1"/>
  <c r="F171" i="3"/>
  <c r="G171" i="3" s="1"/>
  <c r="F178" i="3"/>
  <c r="F177" i="3" s="1"/>
  <c r="G177" i="3" s="1"/>
  <c r="F182" i="3"/>
  <c r="F181" i="3" s="1"/>
  <c r="G181" i="3" s="1"/>
  <c r="F187" i="3"/>
  <c r="F186" i="3" s="1"/>
  <c r="G186" i="3" s="1"/>
  <c r="F192" i="3"/>
  <c r="G192" i="3" s="1"/>
  <c r="F190" i="3"/>
  <c r="G190" i="3" s="1"/>
  <c r="F197" i="3"/>
  <c r="F196" i="3" s="1"/>
  <c r="F195" i="3" s="1"/>
  <c r="G195" i="3" s="1"/>
  <c r="F202" i="3"/>
  <c r="F201" i="3" s="1"/>
  <c r="G201" i="3" s="1"/>
  <c r="F206" i="3"/>
  <c r="F205" i="3" s="1"/>
  <c r="G205" i="3" s="1"/>
  <c r="F210" i="3"/>
  <c r="G210" i="3" s="1"/>
  <c r="F212" i="3"/>
  <c r="G212" i="3" s="1"/>
  <c r="F217" i="3"/>
  <c r="G217" i="3" s="1"/>
  <c r="F215" i="3"/>
  <c r="F214" i="3" s="1"/>
  <c r="G214" i="3" s="1"/>
  <c r="F225" i="3"/>
  <c r="F224" i="3" s="1"/>
  <c r="F222" i="3"/>
  <c r="F221" i="3" s="1"/>
  <c r="G221" i="3" s="1"/>
  <c r="F232" i="3"/>
  <c r="F231" i="3" s="1"/>
  <c r="G231" i="3" s="1"/>
  <c r="F229" i="3"/>
  <c r="F228" i="3" s="1"/>
  <c r="G228" i="3" s="1"/>
  <c r="F235" i="3"/>
  <c r="G235" i="3" s="1"/>
  <c r="F236" i="3"/>
  <c r="G236" i="3" s="1"/>
  <c r="F239" i="3"/>
  <c r="G239" i="3" s="1"/>
  <c r="F243" i="3"/>
  <c r="F242" i="3" s="1"/>
  <c r="G242" i="3" s="1"/>
  <c r="F249" i="3"/>
  <c r="G249" i="3" s="1"/>
  <c r="F247" i="3"/>
  <c r="G247" i="3" s="1"/>
  <c r="F257" i="3"/>
  <c r="G257" i="3" s="1"/>
  <c r="F255" i="3"/>
  <c r="F254" i="3" s="1"/>
  <c r="G254" i="3" s="1"/>
  <c r="F266" i="3"/>
  <c r="F265" i="3" s="1"/>
  <c r="F264" i="3" s="1"/>
  <c r="G264" i="3" s="1"/>
  <c r="F262" i="3"/>
  <c r="F261" i="3" s="1"/>
  <c r="F260" i="3" s="1"/>
  <c r="F279" i="3"/>
  <c r="F278" i="3" s="1"/>
  <c r="G278" i="3" s="1"/>
  <c r="F276" i="3"/>
  <c r="F275" i="3" s="1"/>
  <c r="G275" i="3" s="1"/>
  <c r="F273" i="3"/>
  <c r="F272" i="3" s="1"/>
  <c r="G272" i="3" s="1"/>
  <c r="F270" i="3"/>
  <c r="F269" i="3" s="1"/>
  <c r="G269" i="3" s="1"/>
  <c r="F286" i="3"/>
  <c r="F285" i="3" s="1"/>
  <c r="G285" i="3" s="1"/>
  <c r="F283" i="3"/>
  <c r="F282" i="3" s="1"/>
  <c r="G282" i="3" s="1"/>
  <c r="F291" i="3"/>
  <c r="F290" i="3" s="1"/>
  <c r="G290" i="3" s="1"/>
  <c r="F294" i="3"/>
  <c r="F293" i="3" s="1"/>
  <c r="G293" i="3" s="1"/>
  <c r="F297" i="3"/>
  <c r="F296" i="3" s="1"/>
  <c r="G296" i="3" s="1"/>
  <c r="F301" i="3"/>
  <c r="F300" i="3" s="1"/>
  <c r="F299" i="3" s="1"/>
  <c r="G299" i="3" s="1"/>
  <c r="G159" i="2"/>
  <c r="G158" i="2"/>
  <c r="G157" i="2"/>
  <c r="G156" i="2"/>
  <c r="G155" i="2"/>
  <c r="G154" i="2"/>
  <c r="G153" i="2"/>
  <c r="G152" i="2"/>
  <c r="G151" i="2"/>
  <c r="G150" i="2"/>
  <c r="G149" i="2"/>
  <c r="G148" i="2"/>
  <c r="G147" i="2"/>
  <c r="G146" i="2"/>
  <c r="G145" i="2"/>
  <c r="G144" i="2"/>
  <c r="G143" i="2"/>
  <c r="G142" i="2"/>
  <c r="G141" i="2"/>
  <c r="G140" i="2"/>
  <c r="G139" i="2"/>
  <c r="G138" i="2"/>
  <c r="G137" i="2"/>
  <c r="G136" i="2"/>
  <c r="G135" i="2"/>
  <c r="G134" i="2"/>
  <c r="G133" i="2"/>
  <c r="G132" i="2"/>
  <c r="G131" i="2"/>
  <c r="G130" i="2"/>
  <c r="G129" i="2"/>
  <c r="G128" i="2"/>
  <c r="G127" i="2"/>
  <c r="G126" i="2"/>
  <c r="G125" i="2"/>
  <c r="G124" i="2"/>
  <c r="G123" i="2"/>
  <c r="G122" i="2"/>
  <c r="G121" i="2"/>
  <c r="G120" i="2"/>
  <c r="G119" i="2"/>
  <c r="G118" i="2"/>
  <c r="G117" i="2"/>
  <c r="G116" i="2"/>
  <c r="G115" i="2"/>
  <c r="G114" i="2"/>
  <c r="G113" i="2"/>
  <c r="G107" i="2"/>
  <c r="G106" i="2"/>
  <c r="G103" i="2"/>
  <c r="G102" i="2"/>
  <c r="G101" i="2"/>
  <c r="G100" i="2"/>
  <c r="G99" i="2"/>
  <c r="G98" i="2"/>
  <c r="G97" i="2"/>
  <c r="G96" i="2"/>
  <c r="G95" i="2"/>
  <c r="G94" i="2"/>
  <c r="G93" i="2"/>
  <c r="G92" i="2"/>
  <c r="G91" i="2"/>
  <c r="G90" i="2"/>
  <c r="G89" i="2"/>
  <c r="G88" i="2"/>
  <c r="G87" i="2"/>
  <c r="G86" i="2"/>
  <c r="G85" i="2"/>
  <c r="G84" i="2"/>
  <c r="G83" i="2"/>
  <c r="G82" i="2"/>
  <c r="G81" i="2"/>
  <c r="G80" i="2"/>
  <c r="G79" i="2"/>
  <c r="G78" i="2"/>
  <c r="G77" i="2"/>
  <c r="G76" i="2"/>
  <c r="G75" i="2"/>
  <c r="G74" i="2"/>
  <c r="G73"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41" i="2"/>
  <c r="G40" i="2"/>
  <c r="G39" i="2"/>
  <c r="G38" i="2"/>
  <c r="G37" i="2"/>
  <c r="G36" i="2"/>
  <c r="G31" i="2"/>
  <c r="G30" i="2"/>
  <c r="G29" i="2"/>
  <c r="G28" i="2"/>
  <c r="G27" i="2"/>
  <c r="G26" i="2"/>
  <c r="G25" i="2"/>
  <c r="G24" i="2"/>
  <c r="G23" i="2"/>
  <c r="G22" i="2"/>
  <c r="G21" i="2"/>
  <c r="G20" i="2"/>
  <c r="G19" i="2"/>
  <c r="G18" i="2"/>
  <c r="G17" i="2"/>
  <c r="G16" i="2"/>
  <c r="G14" i="2"/>
  <c r="G13" i="2"/>
  <c r="G12" i="2"/>
  <c r="G11" i="2"/>
  <c r="G10" i="2"/>
  <c r="G9" i="2"/>
  <c r="G8" i="2"/>
  <c r="G6" i="2"/>
  <c r="F6" i="2"/>
  <c r="F111" i="2"/>
  <c r="F109" i="2"/>
  <c r="F106" i="2"/>
  <c r="F104" i="2"/>
  <c r="F102" i="2"/>
  <c r="F99" i="2"/>
  <c r="F97" i="2"/>
  <c r="F95" i="2"/>
  <c r="F93" i="2"/>
  <c r="F91" i="2"/>
  <c r="F89" i="2"/>
  <c r="F87" i="2"/>
  <c r="F85" i="2"/>
  <c r="F83" i="2"/>
  <c r="F81" i="2"/>
  <c r="F79" i="2"/>
  <c r="F74" i="2"/>
  <c r="F73" i="2" s="1"/>
  <c r="F71" i="2"/>
  <c r="F69" i="2"/>
  <c r="F65" i="2"/>
  <c r="F63" i="2"/>
  <c r="F60" i="2"/>
  <c r="F59" i="2" s="1"/>
  <c r="F53" i="2"/>
  <c r="F52" i="2" s="1"/>
  <c r="F50" i="2"/>
  <c r="F47" i="2"/>
  <c r="F27" i="2"/>
  <c r="F26" i="2" s="1"/>
  <c r="F24" i="2"/>
  <c r="F22" i="2"/>
  <c r="F20" i="2"/>
  <c r="F18" i="2"/>
  <c r="F11" i="2"/>
  <c r="F10" i="2" s="1"/>
  <c r="G87" i="3" l="1"/>
  <c r="F77" i="3"/>
  <c r="G37" i="3"/>
  <c r="F36" i="3"/>
  <c r="G36" i="3" s="1"/>
  <c r="F220" i="3"/>
  <c r="G220" i="3" s="1"/>
  <c r="G224" i="3"/>
  <c r="F15" i="3"/>
  <c r="G15" i="3" s="1"/>
  <c r="G16" i="3"/>
  <c r="G125" i="3"/>
  <c r="G197" i="3"/>
  <c r="G138" i="3"/>
  <c r="G162" i="3"/>
  <c r="G222" i="3"/>
  <c r="G270" i="3"/>
  <c r="G294" i="3"/>
  <c r="F97" i="3"/>
  <c r="G97" i="3" s="1"/>
  <c r="G187" i="3"/>
  <c r="G283" i="3"/>
  <c r="G68" i="3"/>
  <c r="G104" i="3"/>
  <c r="G152" i="3"/>
  <c r="G260" i="3"/>
  <c r="F25" i="3"/>
  <c r="G33" i="3"/>
  <c r="G57" i="3"/>
  <c r="G69" i="3"/>
  <c r="G129" i="3"/>
  <c r="G153" i="3"/>
  <c r="G225" i="3"/>
  <c r="G261" i="3"/>
  <c r="G273" i="3"/>
  <c r="G297" i="3"/>
  <c r="G10" i="3"/>
  <c r="G70" i="3"/>
  <c r="G94" i="3"/>
  <c r="G142" i="3"/>
  <c r="G166" i="3"/>
  <c r="G178" i="3"/>
  <c r="G202" i="3"/>
  <c r="G262" i="3"/>
  <c r="G286" i="3"/>
  <c r="G11" i="3"/>
  <c r="G95" i="3"/>
  <c r="G107" i="3"/>
  <c r="G119" i="3"/>
  <c r="G215" i="3"/>
  <c r="G84" i="3"/>
  <c r="G108" i="3"/>
  <c r="G156" i="3"/>
  <c r="G276" i="3"/>
  <c r="G300" i="3"/>
  <c r="G157" i="3"/>
  <c r="G229" i="3"/>
  <c r="G265" i="3"/>
  <c r="G301" i="3"/>
  <c r="F289" i="3"/>
  <c r="G38" i="3"/>
  <c r="G74" i="3"/>
  <c r="G182" i="3"/>
  <c r="G206" i="3"/>
  <c r="G266" i="3"/>
  <c r="G75" i="3"/>
  <c r="G99" i="3"/>
  <c r="G243" i="3"/>
  <c r="G255" i="3"/>
  <c r="G279" i="3"/>
  <c r="G291" i="3"/>
  <c r="F48" i="3"/>
  <c r="G48" i="3" s="1"/>
  <c r="F60" i="3"/>
  <c r="G60" i="3" s="1"/>
  <c r="F111" i="3"/>
  <c r="F123" i="3"/>
  <c r="G123" i="3" s="1"/>
  <c r="F140" i="3"/>
  <c r="G140" i="3" s="1"/>
  <c r="F150" i="3"/>
  <c r="G150" i="3" s="1"/>
  <c r="F170" i="3"/>
  <c r="F189" i="3"/>
  <c r="F227" i="3"/>
  <c r="G227" i="3" s="1"/>
  <c r="F246" i="3"/>
  <c r="F253" i="3"/>
  <c r="F268" i="3"/>
  <c r="G268" i="3" s="1"/>
  <c r="F281" i="3"/>
  <c r="G281" i="3" s="1"/>
  <c r="F108" i="2"/>
  <c r="F46" i="2"/>
  <c r="F45" i="2" s="1"/>
  <c r="F62" i="2"/>
  <c r="F58" i="2" s="1"/>
  <c r="F101" i="2"/>
  <c r="F78" i="2"/>
  <c r="F68" i="2"/>
  <c r="F67" i="2" s="1"/>
  <c r="F17" i="2"/>
  <c r="F16" i="2" s="1"/>
  <c r="F9" i="2"/>
  <c r="F252" i="3" l="1"/>
  <c r="G252" i="3" s="1"/>
  <c r="G253" i="3"/>
  <c r="F259" i="3"/>
  <c r="G259" i="3" s="1"/>
  <c r="F234" i="3"/>
  <c r="G234" i="3" s="1"/>
  <c r="G246" i="3"/>
  <c r="F176" i="3"/>
  <c r="G176" i="3" s="1"/>
  <c r="G189" i="3"/>
  <c r="G111" i="3"/>
  <c r="F110" i="3"/>
  <c r="G110" i="3" s="1"/>
  <c r="F288" i="3"/>
  <c r="G288" i="3" s="1"/>
  <c r="G289" i="3"/>
  <c r="F72" i="3"/>
  <c r="G72" i="3" s="1"/>
  <c r="G77" i="3"/>
  <c r="F160" i="3"/>
  <c r="G170" i="3"/>
  <c r="G25" i="3"/>
  <c r="F24" i="3"/>
  <c r="F47" i="3"/>
  <c r="G47" i="3" s="1"/>
  <c r="F77" i="2"/>
  <c r="F8" i="2"/>
  <c r="G24" i="3" l="1"/>
  <c r="F8" i="3"/>
  <c r="F159" i="3"/>
  <c r="G159" i="3" s="1"/>
  <c r="G160" i="3"/>
  <c r="G8" i="3" l="1"/>
  <c r="F6" i="3"/>
  <c r="F304" i="3" l="1"/>
  <c r="G304" i="3" s="1"/>
  <c r="G6" i="3"/>
</calcChain>
</file>

<file path=xl/sharedStrings.xml><?xml version="1.0" encoding="utf-8"?>
<sst xmlns="http://schemas.openxmlformats.org/spreadsheetml/2006/main" count="1508" uniqueCount="742">
  <si>
    <t>Наименование 
показателя</t>
  </si>
  <si>
    <t>Код строки</t>
  </si>
  <si>
    <t>Код дохода по бюджетной классификации</t>
  </si>
  <si>
    <t>Наименование показателя</t>
  </si>
  <si>
    <t>1</t>
  </si>
  <si>
    <t>2</t>
  </si>
  <si>
    <t>3</t>
  </si>
  <si>
    <t>Доходы бюджета - всего</t>
  </si>
  <si>
    <t>010</t>
  </si>
  <si>
    <t>х</t>
  </si>
  <si>
    <t>-</t>
  </si>
  <si>
    <t xml:space="preserve">в том числе: </t>
  </si>
  <si>
    <t xml:space="preserve">  НАЛОГОВЫЕ И НЕНАЛОГОВЫЕ ДОХОДЫ</t>
  </si>
  <si>
    <t xml:space="preserve"> 000 1000000000 0000 000</t>
  </si>
  <si>
    <t xml:space="preserve">  НАЛОГИ НА ПРИБЫЛЬ, ДОХОДЫ</t>
  </si>
  <si>
    <t xml:space="preserve"> 000 1010000000 0000 000</t>
  </si>
  <si>
    <t xml:space="preserve">  Налог на доходы физических лиц</t>
  </si>
  <si>
    <t xml:space="preserve"> 000 1010200001 0000 110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</si>
  <si>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</si>
  <si>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 xml:space="preserve"> 000 1010201001 0000 110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</si>
  <si>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</si>
  <si>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 xml:space="preserve"> 000 1010202001 0000 110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</si>
  <si>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</si>
  <si>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 xml:space="preserve"> 000 1010203001 0000 110</t>
  </si>
  <si>
    <t xml:space="preserve">  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</si>
  <si>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 xml:space="preserve"> 000 1010204001 0000 110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</si>
  <si>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</si>
  <si>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 xml:space="preserve"> 000 1010213001 0000 110</t>
  </si>
  <si>
    <t xml:space="preserve">  НАЛОГИ НА ТОВАРЫ (РАБОТЫ, УСЛУГИ), РЕАЛИЗУЕМЫЕ НА ТЕРРИТОРИИ РОССИЙСКОЙ ФЕДЕРАЦИИ</t>
  </si>
  <si>
    <t xml:space="preserve"> 000 1030000000 0000 000</t>
  </si>
  <si>
    <t xml:space="preserve">  Акцизы по подакцизным товарам (продукции), производимым на территории Российской Федерации</t>
  </si>
  <si>
    <t xml:space="preserve"> 000 1030200001 0000 110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</si>
  <si>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</si>
  <si>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000 1030223001 0000 110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</si>
  <si>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</si>
  <si>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000 1030223101 0000 110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</si>
  <si>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</si>
  <si>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000 1030224001 0000 110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</si>
  <si>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</si>
  <si>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000 1030224101 0000 110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</si>
  <si>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</si>
  <si>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000 1030225001 0000 110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</si>
  <si>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</si>
  <si>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000 1030225101 0000 110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</si>
  <si>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</si>
  <si>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000 1030226001 0000 110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</si>
  <si>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</si>
  <si>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000 1030226101 0000 110</t>
  </si>
  <si>
    <t xml:space="preserve">  НАЛОГИ НА СОВОКУПНЫЙ ДОХОД</t>
  </si>
  <si>
    <t xml:space="preserve"> 000 1050000000 0000 000</t>
  </si>
  <si>
    <t xml:space="preserve">  Налог, взимаемый в связи с применением упрощенной системы налогообложения</t>
  </si>
  <si>
    <t xml:space="preserve"> 000 1050100000 0000 110</t>
  </si>
  <si>
    <t xml:space="preserve">  Налог, взимаемый с налогоплательщиков, выбравших в качестве объекта налогообложения доходы</t>
  </si>
  <si>
    <t xml:space="preserve"> 000 1050101001 0000 110</t>
  </si>
  <si>
    <t xml:space="preserve"> 000 1050101101 0000 110</t>
  </si>
  <si>
    <t xml:space="preserve">  Налог, взимаемый с налогоплательщиков, выбравших в качестве объекта налогообложения доходы, уменьшенные на величину расходов</t>
  </si>
  <si>
    <t xml:space="preserve"> 000 1050102001 0000 110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</si>
  <si>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</si>
  <si>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 xml:space="preserve"> 000 1050102101 0000 110</t>
  </si>
  <si>
    <t xml:space="preserve">  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</si>
  <si>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 xml:space="preserve"> 000 1050102201 0000 110</t>
  </si>
  <si>
    <t xml:space="preserve">  Минимальный налог, зачисляемый в бюджеты субъектов Российской Федерации (за налоговые периоды, истекшие до 1 января 2016 года)</t>
  </si>
  <si>
    <t xml:space="preserve"> 000 1050105001 0000 110</t>
  </si>
  <si>
    <t xml:space="preserve">  Единый налог на вмененный доход для отдельных видов деятельности</t>
  </si>
  <si>
    <t xml:space="preserve"> 000 1050200002 0000 110</t>
  </si>
  <si>
    <t xml:space="preserve"> 000 1050201002 0000 110</t>
  </si>
  <si>
    <t xml:space="preserve">  Единый сельскохозяйственный налог</t>
  </si>
  <si>
    <t xml:space="preserve"> 000 1050300001 0000 110</t>
  </si>
  <si>
    <t xml:space="preserve"> 000 1050301001 0000 110</t>
  </si>
  <si>
    <t xml:space="preserve">  Налог, взимаемый в связи с применением патентной системы налогообложения</t>
  </si>
  <si>
    <t xml:space="preserve"> 000 1050400002 0000 110</t>
  </si>
  <si>
    <t xml:space="preserve">  Налог, взимаемый в связи с применением патентной системы налогообложения, зачисляемый в бюджеты муниципальных районов</t>
  </si>
  <si>
    <t xml:space="preserve"> 000 1050402002 0000 110</t>
  </si>
  <si>
    <t xml:space="preserve">  ГОСУДАРСТВЕННАЯ ПОШЛИНА</t>
  </si>
  <si>
    <t xml:space="preserve"> 000 1080000000 0000 000</t>
  </si>
  <si>
    <t xml:space="preserve">  Государственная пошлина по делам, рассматриваемым в судах общей юрисдикции, мировыми судьями</t>
  </si>
  <si>
    <t xml:space="preserve"> 000 1080300001 0000 110</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</si>
  <si>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t>
  </si>
  <si>
    <t xml:space="preserve"> 000 1080301001 0000 110</t>
  </si>
  <si>
    <t xml:space="preserve">  Государственная пошлина за государственную регистрацию, а также за совершение прочих юридически значимых действий</t>
  </si>
  <si>
    <t xml:space="preserve"> 000 1080700001 0000 110</t>
  </si>
  <si>
    <t xml:space="preserve">  Государственная пошлина за выдачу разрешения на установку рекламной конструкции</t>
  </si>
  <si>
    <t xml:space="preserve"> 000 1080715001 0000 110</t>
  </si>
  <si>
    <t xml:space="preserve">  ДОХОДЫ ОТ ИСПОЛЬЗОВАНИЯ ИМУЩЕСТВА, НАХОДЯЩЕГОСЯ В ГОСУДАРСТВЕННОЙ И МУНИЦИПАЛЬНОЙ СОБСТВЕННОСТИ</t>
  </si>
  <si>
    <t xml:space="preserve"> 000 1110000000 0000 000</t>
  </si>
  <si>
    <t xml:space="preserve">  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</si>
  <si>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000 1110500000 0000 120</t>
  </si>
  <si>
    <t xml:space="preserve">  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</si>
  <si>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 xml:space="preserve"> 000 1110501000 0000 120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</si>
  <si>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</si>
  <si>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 xml:space="preserve"> 000 1110501305 0000 120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</si>
  <si>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</si>
  <si>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 xml:space="preserve"> 000 1110501313 0000 120</t>
  </si>
  <si>
    <t xml:space="preserve">  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</si>
  <si>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 xml:space="preserve"> 000 1110503000 0000 120</t>
  </si>
  <si>
    <t xml:space="preserve">  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</si>
  <si>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 xml:space="preserve"> 000 1110503505 0000 120</t>
  </si>
  <si>
    <t xml:space="preserve">  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</si>
  <si>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000 1110900000 0000 120</t>
  </si>
  <si>
    <t xml:space="preserve">  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</si>
  <si>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000 1110904000 0000 120</t>
  </si>
  <si>
    <t xml:space="preserve">  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</si>
  <si>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 xml:space="preserve"> 000 1110904505 0000 120</t>
  </si>
  <si>
    <t xml:space="preserve">  ПЛАТЕЖИ ПРИ ПОЛЬЗОВАНИИ ПРИРОДНЫМИ РЕСУРСАМИ</t>
  </si>
  <si>
    <t xml:space="preserve"> 000 1120000000 0000 000</t>
  </si>
  <si>
    <t xml:space="preserve">  Плата за негативное воздействие на окружающую среду</t>
  </si>
  <si>
    <t xml:space="preserve"> 000 1120100001 0000 120</t>
  </si>
  <si>
    <t xml:space="preserve">  Плата за выбросы загрязняющих веществ в атмосферный воздух стационарными объектами</t>
  </si>
  <si>
    <t xml:space="preserve"> 000 1120101001 0000 120</t>
  </si>
  <si>
    <t xml:space="preserve">  ДОХОДЫ ОТ ОКАЗАНИЯ ПЛАТНЫХ УСЛУГ И КОМПЕНСАЦИИ ЗАТРАТ ГОСУДАРСТВА</t>
  </si>
  <si>
    <t xml:space="preserve"> 000 1130000000 0000 000</t>
  </si>
  <si>
    <t xml:space="preserve">  Доходы от оказания платных услуг (работ)</t>
  </si>
  <si>
    <t xml:space="preserve"> 000 1130100000 0000 130</t>
  </si>
  <si>
    <t xml:space="preserve">  Прочие доходы от оказания платных услуг (работ)</t>
  </si>
  <si>
    <t xml:space="preserve"> 000 1130199000 0000 130</t>
  </si>
  <si>
    <t xml:space="preserve">  Прочие доходы от оказания платных услуг (работ) получателями средств бюджетов муниципальных районов</t>
  </si>
  <si>
    <t xml:space="preserve"> 000 1130199505 0000 130</t>
  </si>
  <si>
    <t xml:space="preserve">  Доходы от компенсации затрат государства</t>
  </si>
  <si>
    <t xml:space="preserve"> 000 1130200000 0000 130</t>
  </si>
  <si>
    <t xml:space="preserve">  Доходы, поступающие в порядке возмещения расходов, понесенных в связи с эксплуатацией имущества</t>
  </si>
  <si>
    <t xml:space="preserve"> 000 1130206000 0000 130</t>
  </si>
  <si>
    <t xml:space="preserve">  Доходы, поступающие в порядке возмещения расходов, понесенных в связи с эксплуатацией имущества муниципальных районов</t>
  </si>
  <si>
    <t xml:space="preserve"> 000 1130206505 0000 130</t>
  </si>
  <si>
    <t xml:space="preserve">  Прочие доходы от компенсации затрат государства</t>
  </si>
  <si>
    <t xml:space="preserve"> 000 1130299000 0000 130</t>
  </si>
  <si>
    <t xml:space="preserve">  Прочие доходы от компенсации затрат бюджетов муниципальных районов</t>
  </si>
  <si>
    <t xml:space="preserve"> 000 1130299505 0000 130</t>
  </si>
  <si>
    <t xml:space="preserve">  ДОХОДЫ ОТ ПРОДАЖИ МАТЕРИАЛЬНЫХ И НЕМАТЕРИАЛЬНЫХ АКТИВОВ</t>
  </si>
  <si>
    <t xml:space="preserve"> 000 1140000000 0000 000</t>
  </si>
  <si>
    <t xml:space="preserve">  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</si>
  <si>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000 1140200000 0000 000</t>
  </si>
  <si>
    <t xml:space="preserve">  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</si>
  <si>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 000 1140205005 0000 410</t>
  </si>
  <si>
    <t xml:space="preserve">  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</si>
  <si>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 000 1140205305 0000 410</t>
  </si>
  <si>
    <t xml:space="preserve">  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</si>
  <si>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 xml:space="preserve"> 000 1140205005 0000 440</t>
  </si>
  <si>
    <t xml:space="preserve">  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</si>
  <si>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 xml:space="preserve"> 000 1140205305 0000 440</t>
  </si>
  <si>
    <t xml:space="preserve">  Доходы от продажи земельных участков, находящихся в государственной и муниципальной собственности</t>
  </si>
  <si>
    <t xml:space="preserve"> 000 1140600000 0000 430</t>
  </si>
  <si>
    <t xml:space="preserve">  Доходы от продажи земельных участков, государственная собственность на которые не разграничена</t>
  </si>
  <si>
    <t xml:space="preserve"> 000 1140601000 0000 430</t>
  </si>
  <si>
    <t xml:space="preserve">  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</si>
  <si>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 xml:space="preserve"> 000 1140601305 0000 430</t>
  </si>
  <si>
    <t xml:space="preserve">  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</si>
  <si>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 xml:space="preserve"> 000 1140601313 0000 430</t>
  </si>
  <si>
    <t xml:space="preserve">  ШТРАФЫ, САНКЦИИ, ВОЗМЕЩЕНИЕ УЩЕРБА</t>
  </si>
  <si>
    <t xml:space="preserve"> 000 1160000000 0000 000</t>
  </si>
  <si>
    <t xml:space="preserve">  Административные штрафы, установленные Кодексом Российской Федерации об административных правонарушениях</t>
  </si>
  <si>
    <t xml:space="preserve"> 000 1160100001 0000 140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</si>
  <si>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</si>
  <si>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 xml:space="preserve"> 000 1160105001 0000 140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</si>
  <si>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</si>
  <si>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 xml:space="preserve"> 000 1160105301 0000 140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</si>
  <si>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</si>
  <si>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 xml:space="preserve"> 000 1160106001 0000 140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</si>
  <si>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</si>
  <si>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 xml:space="preserve"> 000 1160106301 0000 140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</si>
  <si>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</si>
  <si>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 xml:space="preserve"> 000 1160107001 0000 140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</si>
  <si>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</si>
  <si>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 xml:space="preserve"> 000 1160107301 0000 140</t>
  </si>
  <si>
    <t xml:space="preserve">  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</si>
  <si>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 xml:space="preserve"> 000 1160108001 0000 140</t>
  </si>
  <si>
    <t xml:space="preserve">  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</si>
  <si>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 xml:space="preserve"> 000 1160108301 0000 140</t>
  </si>
  <si>
    <t xml:space="preserve">  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</si>
  <si>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 xml:space="preserve"> 000 1160109001 0000 140</t>
  </si>
  <si>
    <t xml:space="preserve">  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</si>
  <si>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 xml:space="preserve"> 000 1160109301 0000 140</t>
  </si>
  <si>
    <t xml:space="preserve">  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t>
  </si>
  <si>
    <t xml:space="preserve"> 000 1160112001 0000 140</t>
  </si>
  <si>
    <t xml:space="preserve">  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</si>
  <si>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 xml:space="preserve"> 000 1160112301 0000 140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</si>
  <si>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</si>
  <si>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 xml:space="preserve"> 000 1160114001 0000 140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</si>
  <si>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</si>
  <si>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 xml:space="preserve"> 000 1160114301 0000 140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</si>
  <si>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</si>
  <si>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 xml:space="preserve"> 000 1160115001 0000 140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</si>
  <si>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</si>
  <si>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 xml:space="preserve"> 000 1160115301 0000 140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</si>
  <si>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</si>
  <si>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 xml:space="preserve"> 000 1160117001 0000 140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</si>
  <si>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</si>
  <si>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 xml:space="preserve"> 000 1160117301 0000 140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</si>
  <si>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</si>
  <si>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 xml:space="preserve"> 000 1160119001 0000 140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</si>
  <si>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</si>
  <si>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 xml:space="preserve"> 000 1160119301 0000 140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</si>
  <si>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</si>
  <si>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 xml:space="preserve"> 000 1160120001 0000 140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</si>
  <si>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</si>
  <si>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 xml:space="preserve"> 000 1160120301 0000 140</t>
  </si>
  <si>
    <t xml:space="preserve">  Платежи в целях возмещения причиненного ущерба (убытков)</t>
  </si>
  <si>
    <t xml:space="preserve"> 000 1161000000 0000 140</t>
  </si>
  <si>
    <t xml:space="preserve">  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</si>
  <si>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 xml:space="preserve"> 000 1161003005 0000 140</t>
  </si>
  <si>
    <t xml:space="preserve">  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</si>
  <si>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 xml:space="preserve"> 000 1161003205 0000 140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</si>
  <si>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</si>
  <si>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 xml:space="preserve"> 000 1161012000 0000 140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</si>
  <si>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</si>
  <si>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 xml:space="preserve"> 000 1161012301 0000 140</t>
  </si>
  <si>
    <t xml:space="preserve">  Платежи, уплачиваемые в целях возмещения вреда</t>
  </si>
  <si>
    <t xml:space="preserve"> 000 1161100001 0000 140</t>
  </si>
  <si>
    <t xml:space="preserve">  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</si>
  <si>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 xml:space="preserve"> 000 1161105001 0000 140</t>
  </si>
  <si>
    <t xml:space="preserve">  ПРОЧИЕ НЕНАЛОГОВЫЕ ДОХОДЫ</t>
  </si>
  <si>
    <t xml:space="preserve"> 000 1170000000 0000 000</t>
  </si>
  <si>
    <t xml:space="preserve">  Невыясненные поступления</t>
  </si>
  <si>
    <t xml:space="preserve"> 000 1170100000 0000 180</t>
  </si>
  <si>
    <t xml:space="preserve">  Невыясненные поступления, зачисляемые в бюджеты муниципальных районов</t>
  </si>
  <si>
    <t xml:space="preserve"> 000 1170105005 0000 180</t>
  </si>
  <si>
    <t xml:space="preserve">  Прочие неналоговые доходы</t>
  </si>
  <si>
    <t xml:space="preserve"> 000 1170500000 0000 180</t>
  </si>
  <si>
    <t xml:space="preserve">  Прочие неналоговые доходы бюджетов муниципальных районов</t>
  </si>
  <si>
    <t xml:space="preserve"> 000 1170505005 0000 180</t>
  </si>
  <si>
    <t xml:space="preserve">  БЕЗВОЗМЕЗДНЫЕ ПОСТУПЛЕНИЯ</t>
  </si>
  <si>
    <t xml:space="preserve"> 000 2000000000 0000 000</t>
  </si>
  <si>
    <t xml:space="preserve">  БЕЗВОЗМЕЗДНЫЕ ПОСТУПЛЕНИЯ ОТ ДРУГИХ БЮДЖЕТОВ БЮДЖЕТНОЙ СИСТЕМЫ РОССИЙСКОЙ ФЕДЕРАЦИИ</t>
  </si>
  <si>
    <t xml:space="preserve"> 000 2020000000 0000 000</t>
  </si>
  <si>
    <t xml:space="preserve">  Дотации бюджетам бюджетной системы Российской Федерации</t>
  </si>
  <si>
    <t xml:space="preserve"> 000 2021000000 0000 150</t>
  </si>
  <si>
    <t xml:space="preserve">  Дотации на выравнивание бюджетной обеспеченности</t>
  </si>
  <si>
    <t xml:space="preserve"> 000 2021500100 0000 150</t>
  </si>
  <si>
    <t xml:space="preserve">  Дотации бюджетам муниципальных районов на выравнивание бюджетной обеспеченности из бюджета субъекта Российской Федерации</t>
  </si>
  <si>
    <t xml:space="preserve"> 000 2021500105 0000 150</t>
  </si>
  <si>
    <t xml:space="preserve">  Дотации бюджетам на поддержку мер по обеспечению сбалансированности бюджетов</t>
  </si>
  <si>
    <t xml:space="preserve"> 000 2021500200 0000 150</t>
  </si>
  <si>
    <t xml:space="preserve">  Дотации бюджетам муниципальных районов на поддержку мер по обеспечению сбалансированности бюджетов</t>
  </si>
  <si>
    <t xml:space="preserve"> 000 2021500205 0000 150</t>
  </si>
  <si>
    <t xml:space="preserve">  Субсидии бюджетам бюджетной системы Российской Федерации (межбюджетные субсидии)</t>
  </si>
  <si>
    <t xml:space="preserve"> 000 2022000000 0000 150</t>
  </si>
  <si>
    <t xml:space="preserve">  Субсидии бюджетам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</si>
  <si>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 xml:space="preserve"> 000 2022004100 0000 150</t>
  </si>
  <si>
    <t xml:space="preserve">  Субсидии бюджетам муниципальных районов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</si>
  <si>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 xml:space="preserve"> 000 2022004105 0000 150</t>
  </si>
  <si>
    <t xml:space="preserve">  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</si>
  <si>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000 2022530400 0000 150</t>
  </si>
  <si>
    <t xml:space="preserve">  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</si>
  <si>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000 2022530405 0000 150</t>
  </si>
  <si>
    <t xml:space="preserve">  Субсидии бюджетам на создание виртуальных концертных залов</t>
  </si>
  <si>
    <t xml:space="preserve"> 000 2022545300 0000 150</t>
  </si>
  <si>
    <t xml:space="preserve">  Субсидии бюджетам муниципальных районов на создание виртуальных концертных залов</t>
  </si>
  <si>
    <t xml:space="preserve"> 000 2022545305 0000 150</t>
  </si>
  <si>
    <t xml:space="preserve">  Субсидии бюджетам на реализацию мероприятий по обеспечению жильем молодых семей</t>
  </si>
  <si>
    <t xml:space="preserve"> 000 2022549700 0000 150</t>
  </si>
  <si>
    <t xml:space="preserve">  Субсидии бюджетам муниципальных районов на реализацию мероприятий по обеспечению жильем молодых семей</t>
  </si>
  <si>
    <t xml:space="preserve"> 000 2022549705 0000 150</t>
  </si>
  <si>
    <t xml:space="preserve">  Субсидии бюджетам на поддержку отрасли культуры</t>
  </si>
  <si>
    <t xml:space="preserve"> 000 2022551900 0000 150</t>
  </si>
  <si>
    <t xml:space="preserve">  Субсидии бюджетам муниципальных районов на поддержку отрасли культуры</t>
  </si>
  <si>
    <t xml:space="preserve"> 000 2022551905 0000 150</t>
  </si>
  <si>
    <t xml:space="preserve">  Субсидии бюджетам на подготовку проектов межевания земельных участков и на проведение кадастровых работ</t>
  </si>
  <si>
    <t xml:space="preserve"> 000 2022559900 0000 150</t>
  </si>
  <si>
    <t xml:space="preserve">  Субсидии бюджетам муниципальных районов на подготовку проектов межевания земельных участков и на проведение кадастровых работ</t>
  </si>
  <si>
    <t xml:space="preserve"> 000 2022559905 0000 150</t>
  </si>
  <si>
    <t xml:space="preserve">  Субсидии бюджетам на реализацию мероприятий по модернизации школьных систем образования</t>
  </si>
  <si>
    <t xml:space="preserve"> 000 2022575000 0000 150</t>
  </si>
  <si>
    <t xml:space="preserve">  Субсидии бюджетам муниципальных районов на реализацию мероприятий по модернизации школьных систем образования</t>
  </si>
  <si>
    <t xml:space="preserve"> 000 2022575005 0000 150</t>
  </si>
  <si>
    <t xml:space="preserve">  Прочие субсидии</t>
  </si>
  <si>
    <t xml:space="preserve"> 000 2022999900 0000 150</t>
  </si>
  <si>
    <t xml:space="preserve">  Прочие субсидии бюджетам муниципальных районов</t>
  </si>
  <si>
    <t xml:space="preserve"> 000 2022999905 0000 150</t>
  </si>
  <si>
    <t xml:space="preserve">  Субвенции бюджетам бюджетной системы Российской Федерации</t>
  </si>
  <si>
    <t xml:space="preserve"> 000 2023000000 0000 150</t>
  </si>
  <si>
    <t xml:space="preserve">  Субвенции местным бюджетам на выполнение передаваемых полномочий субъектов Российской Федерации</t>
  </si>
  <si>
    <t xml:space="preserve"> 000 2023002400 0000 150</t>
  </si>
  <si>
    <t xml:space="preserve">  Субвенции бюджетам муниципальных районов на выполнение передаваемых полномочий субъектов Российской Федерации</t>
  </si>
  <si>
    <t xml:space="preserve"> 000 2023002405 0000 150</t>
  </si>
  <si>
    <t xml:space="preserve">  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</si>
  <si>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 xml:space="preserve"> 000 2023508200 0000 150</t>
  </si>
  <si>
    <t xml:space="preserve">  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</si>
  <si>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 xml:space="preserve"> 000 2023508205 0000 150</t>
  </si>
  <si>
    <t xml:space="preserve">  Прочие субвенции</t>
  </si>
  <si>
    <t xml:space="preserve"> 000 2023999900 0000 150</t>
  </si>
  <si>
    <t xml:space="preserve">  Прочие субвенции бюджетам муниципальных районов</t>
  </si>
  <si>
    <t xml:space="preserve"> 000 2023999905 0000 150</t>
  </si>
  <si>
    <t xml:space="preserve">  Иные межбюджетные трансферты</t>
  </si>
  <si>
    <t xml:space="preserve"> 000 2024000000 0000 150</t>
  </si>
  <si>
    <t xml:space="preserve">  
Иные межбюджетные трансферты
</t>
  </si>
  <si>
    <t xml:space="preserve">  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</si>
  <si>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 xml:space="preserve"> 000 2024001400 0000 150</t>
  </si>
  <si>
    <t xml:space="preserve">  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</si>
  <si>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 xml:space="preserve"> 000 2024001405 0000 150</t>
  </si>
  <si>
    <t xml:space="preserve">  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</si>
  <si>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000 2024517900 0000 150</t>
  </si>
  <si>
    <t xml:space="preserve">  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</si>
  <si>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000 2024517905 0000 150</t>
  </si>
  <si>
    <t xml:space="preserve">  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</si>
  <si>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000 2024530300 0000 150</t>
  </si>
  <si>
    <t xml:space="preserve">  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</si>
  <si>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000 2024530305 0000 150</t>
  </si>
  <si>
    <t xml:space="preserve">  Прочие межбюджетные трансферты, передаваемые бюджетам</t>
  </si>
  <si>
    <t xml:space="preserve"> 000 2024999900 0000 150</t>
  </si>
  <si>
    <t xml:space="preserve">  Прочие межбюджетные трансферты, передаваемые бюджетам муниципальных районов</t>
  </si>
  <si>
    <t xml:space="preserve"> 000 2024999905 0000 150</t>
  </si>
  <si>
    <t xml:space="preserve">  ПРОЧИЕ БЕЗВОЗМЕЗДНЫЕ ПОСТУПЛЕНИЯ</t>
  </si>
  <si>
    <t xml:space="preserve"> 000 2070000000 0000 000</t>
  </si>
  <si>
    <t xml:space="preserve">  Прочие безвозмездные поступления в бюджеты муниципальных районов</t>
  </si>
  <si>
    <t xml:space="preserve"> 000 2070500005 0000 150</t>
  </si>
  <si>
    <t xml:space="preserve"> 000 2070503005 0000 150</t>
  </si>
  <si>
    <t xml:space="preserve">  ВОЗВРАТ ОСТАТКОВ СУБСИДИЙ, СУБВЕНЦИЙ И ИНЫХ МЕЖБЮДЖЕТНЫХ ТРАНСФЕРТОВ, ИМЕЮЩИХ ЦЕЛЕВОЕ НАЗНАЧЕНИЕ, ПРОШЛЫХ ЛЕТ</t>
  </si>
  <si>
    <t xml:space="preserve"> 000 2190000000 0000 000</t>
  </si>
  <si>
    <t xml:space="preserve">  Возврат остатков субсидий, субвенций и иных межбюджетных трансфертов, имеющих целевое назначение, прошлых лет из бюджетов муниципальных районов</t>
  </si>
  <si>
    <t xml:space="preserve"> 000 2190000005 0000 150</t>
  </si>
  <si>
    <t xml:space="preserve">  Возврат остатков субсидий на реализацию государственных программ субъектов Российской Федерации в области использования и охраны водных объектов из бюджетов муниципальных районов</t>
  </si>
  <si>
    <t xml:space="preserve"> 000 2192506505 0000 150</t>
  </si>
  <si>
    <t xml:space="preserve">  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</si>
  <si>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 xml:space="preserve"> 000 2196001005 0000 150</t>
  </si>
  <si>
    <t>Код расхода по бюджетной классификации</t>
  </si>
  <si>
    <t>Расходы бюджета - всего</t>
  </si>
  <si>
    <t>200</t>
  </si>
  <si>
    <t xml:space="preserve">  
ОБЩЕГОСУДАРСТВЕННЫЕ ВОПРОСЫ
</t>
  </si>
  <si>
    <t xml:space="preserve"> 000 0100 0000000000 000</t>
  </si>
  <si>
    <t xml:space="preserve">  
Функционирование высшего должностного лица субъекта Российской Федерации и муниципального образования
</t>
  </si>
  <si>
    <t xml:space="preserve"> 000 0102 0000000000 000</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</si>
  <si>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</si>
  <si>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 xml:space="preserve"> 000 0102 0000000000 100</t>
  </si>
  <si>
    <t xml:space="preserve">  
Расходы на выплаты персоналу государственных (муниципальных) органов
</t>
  </si>
  <si>
    <t xml:space="preserve"> 000 0102 0000000000 120</t>
  </si>
  <si>
    <t xml:space="preserve">  
Фонд оплаты труда государственных (муниципальных) органов
</t>
  </si>
  <si>
    <t xml:space="preserve"> 000 0102 0000000000 121</t>
  </si>
  <si>
    <t xml:space="preserve">  
Иные выплаты персоналу государственных (муниципальных) органов, за исключением фонда оплаты труда
</t>
  </si>
  <si>
    <t xml:space="preserve"> 000 0102 0000000000 122</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</si>
  <si>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
</t>
  </si>
  <si>
    <t xml:space="preserve"> 000 0102 0000000000 129</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</si>
  <si>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
</t>
  </si>
  <si>
    <t xml:space="preserve"> 000 0103 0000000000 000</t>
  </si>
  <si>
    <t xml:space="preserve"> 000 0103 0000000000 100</t>
  </si>
  <si>
    <t xml:space="preserve"> 000 0103 0000000000 120</t>
  </si>
  <si>
    <t xml:space="preserve"> 000 0103 0000000000 121</t>
  </si>
  <si>
    <t xml:space="preserve">  
Иные выплаты государственных (муниципальных) органов привлекаемым лицам
</t>
  </si>
  <si>
    <t xml:space="preserve"> 000 0103 0000000000 123</t>
  </si>
  <si>
    <t xml:space="preserve"> 000 0103 0000000000 129</t>
  </si>
  <si>
    <t xml:space="preserve">  
Закупка товаров, работ и услуг для обеспечения государственных (муниципальных) нужд
</t>
  </si>
  <si>
    <t xml:space="preserve"> 000 0103 0000000000 200</t>
  </si>
  <si>
    <t xml:space="preserve">  
Иные закупки товаров, работ и услуг для обеспечения государственных (муниципальных) нужд
</t>
  </si>
  <si>
    <t xml:space="preserve"> 000 0103 0000000000 240</t>
  </si>
  <si>
    <t xml:space="preserve">  
Прочая закупка товаров, работ и услуг
</t>
  </si>
  <si>
    <t xml:space="preserve"> 000 0103 0000000000 244</t>
  </si>
  <si>
    <t xml:space="preserve">  
Функционирование Правительства Российской Федерации, высших исполнительных органов субъектов Российской Федерации, местных администраций
</t>
  </si>
  <si>
    <t xml:space="preserve"> 000 0104 0000000000 000</t>
  </si>
  <si>
    <t xml:space="preserve"> 000 0104 0000000000 100</t>
  </si>
  <si>
    <t xml:space="preserve"> 000 0104 0000000000 120</t>
  </si>
  <si>
    <t xml:space="preserve"> 000 0104 0000000000 121</t>
  </si>
  <si>
    <t xml:space="preserve"> 000 0104 0000000000 129</t>
  </si>
  <si>
    <t xml:space="preserve"> 000 0104 0000000000 200</t>
  </si>
  <si>
    <t xml:space="preserve"> 000 0104 0000000000 240</t>
  </si>
  <si>
    <t xml:space="preserve"> 000 0104 0000000000 244</t>
  </si>
  <si>
    <t xml:space="preserve">  
Закупка энергетических ресурсов
</t>
  </si>
  <si>
    <t xml:space="preserve">  
Иные бюджетные ассигнования
</t>
  </si>
  <si>
    <t xml:space="preserve"> 000 0104 0000000000 800</t>
  </si>
  <si>
    <t xml:space="preserve">  
Уплата налогов, сборов и иных платежей
</t>
  </si>
  <si>
    <t xml:space="preserve"> 000 0104 0000000000 850</t>
  </si>
  <si>
    <t xml:space="preserve">  
Уплата налога на имущество организаций и земельного налога
</t>
  </si>
  <si>
    <t xml:space="preserve"> 000 0104 0000000000 851</t>
  </si>
  <si>
    <t xml:space="preserve">  
Уплата прочих налогов, сборов
</t>
  </si>
  <si>
    <t xml:space="preserve">  
Уплата иных платежей
</t>
  </si>
  <si>
    <t xml:space="preserve"> 000 0104 0000000000 853</t>
  </si>
  <si>
    <t xml:space="preserve">  
Обеспечение деятельности финансовых, налоговых и таможенных органов и органов финансового (финансово-бюджетного) надзора
</t>
  </si>
  <si>
    <t xml:space="preserve"> 000 0106 0000000000 000</t>
  </si>
  <si>
    <t xml:space="preserve"> 000 0106 0000000000 100</t>
  </si>
  <si>
    <t xml:space="preserve"> 000 0106 0000000000 120</t>
  </si>
  <si>
    <t xml:space="preserve"> 000 0106 0000000000 121</t>
  </si>
  <si>
    <t xml:space="preserve"> 000 0106 0000000000 129</t>
  </si>
  <si>
    <t xml:space="preserve"> 000 0106 0000000000 200</t>
  </si>
  <si>
    <t xml:space="preserve"> 000 0106 0000000000 240</t>
  </si>
  <si>
    <t xml:space="preserve"> 000 0106 0000000000 244</t>
  </si>
  <si>
    <t xml:space="preserve">  
Межбюджетные трансферты
</t>
  </si>
  <si>
    <t xml:space="preserve">  
Резервные фонды
</t>
  </si>
  <si>
    <t xml:space="preserve"> 000 0111 0000000000 000</t>
  </si>
  <si>
    <t xml:space="preserve"> 000 0111 0000000000 800</t>
  </si>
  <si>
    <t xml:space="preserve">  
Резервные средства
</t>
  </si>
  <si>
    <t xml:space="preserve"> 000 0111 0000000000 870</t>
  </si>
  <si>
    <t xml:space="preserve">  
Другие общегосударственные вопросы
</t>
  </si>
  <si>
    <t xml:space="preserve"> 000 0113 0000000000 000</t>
  </si>
  <si>
    <t xml:space="preserve"> 000 0113 0000000000 100</t>
  </si>
  <si>
    <t xml:space="preserve">  
Расходы на выплаты персоналу казенных учреждений
</t>
  </si>
  <si>
    <t xml:space="preserve"> 000 0113 0000000000 110</t>
  </si>
  <si>
    <t xml:space="preserve">  
Фонд оплаты труда учреждений
</t>
  </si>
  <si>
    <t xml:space="preserve"> 000 0113 0000000000 111</t>
  </si>
  <si>
    <t xml:space="preserve">  
Иные выплаты персоналу учреждений, за исключением фонда оплаты труда
</t>
  </si>
  <si>
    <t xml:space="preserve"> 000 0113 0000000000 112</t>
  </si>
  <si>
    <t xml:space="preserve">  
Взносы по обязательному социальному страхованию на выплаты по оплате труда работников и иные выплаты работникам учреждений
</t>
  </si>
  <si>
    <t xml:space="preserve"> 000 0113 0000000000 119</t>
  </si>
  <si>
    <t xml:space="preserve"> 000 0113 0000000000 120</t>
  </si>
  <si>
    <t xml:space="preserve"> 000 0113 0000000000 121</t>
  </si>
  <si>
    <t xml:space="preserve"> 000 0113 0000000000 129</t>
  </si>
  <si>
    <t xml:space="preserve"> 000 0113 0000000000 200</t>
  </si>
  <si>
    <t xml:space="preserve"> 000 0113 0000000000 240</t>
  </si>
  <si>
    <t xml:space="preserve">  
Закупка товаров, работ и услуг в целях капитального ремонта государственного (муниципального) имущества
</t>
  </si>
  <si>
    <t xml:space="preserve"> 000 0113 0000000000 244</t>
  </si>
  <si>
    <t xml:space="preserve"> 000 0113 0000000000 247</t>
  </si>
  <si>
    <t xml:space="preserve">  
Социальное обеспечение и иные выплаты населению
</t>
  </si>
  <si>
    <t xml:space="preserve"> 000 0113 0000000000 800</t>
  </si>
  <si>
    <t xml:space="preserve">  
Исполнение судебных актов
</t>
  </si>
  <si>
    <t xml:space="preserve"> 000 0113 0000000000 830</t>
  </si>
  <si>
    <t xml:space="preserve">  
Исполнение судебных актов Российской Федерации и мировых соглашений по возмещению причиненного вреда
</t>
  </si>
  <si>
    <t xml:space="preserve"> 000 0113 0000000000 831</t>
  </si>
  <si>
    <t xml:space="preserve"> 000 0113 0000000000 850</t>
  </si>
  <si>
    <t xml:space="preserve"> 000 0113 0000000000 851</t>
  </si>
  <si>
    <t xml:space="preserve"> 000 0113 0000000000 852</t>
  </si>
  <si>
    <t xml:space="preserve"> 000 0113 0000000000 853</t>
  </si>
  <si>
    <t xml:space="preserve">  
НАЦИОНАЛЬНАЯ БЕЗОПАСНОСТЬ И ПРАВООХРАНИТЕЛЬНАЯ ДЕЯТЕЛЬНОСТЬ
</t>
  </si>
  <si>
    <t xml:space="preserve"> 000 0300 0000000000 000</t>
  </si>
  <si>
    <t xml:space="preserve">  
Защита населения и территории от чрезвычайных ситуаций природного и техногенного характера, пожарная безопасность
</t>
  </si>
  <si>
    <t xml:space="preserve"> 000 0310 0000000000 000</t>
  </si>
  <si>
    <t xml:space="preserve"> 000 0310 0000000000 200</t>
  </si>
  <si>
    <t xml:space="preserve"> 000 0310 0000000000 240</t>
  </si>
  <si>
    <t xml:space="preserve"> 000 0310 0000000000 244</t>
  </si>
  <si>
    <t xml:space="preserve">  
НАЦИОНАЛЬНАЯ ЭКОНОМИКА
</t>
  </si>
  <si>
    <t xml:space="preserve"> 000 0400 0000000000 000</t>
  </si>
  <si>
    <t xml:space="preserve">  
Сельское хозяйство и рыболовство
</t>
  </si>
  <si>
    <t xml:space="preserve"> 000 0405 0000000000 000</t>
  </si>
  <si>
    <t xml:space="preserve"> 000 0405 0000000000 200</t>
  </si>
  <si>
    <t xml:space="preserve"> 000 0405 0000000000 240</t>
  </si>
  <si>
    <t xml:space="preserve"> 000 0405 0000000000 244</t>
  </si>
  <si>
    <t xml:space="preserve">  
Водное хозяйство
</t>
  </si>
  <si>
    <t xml:space="preserve"> 000 0406 0000000000 000</t>
  </si>
  <si>
    <t xml:space="preserve"> 000 0406 0000000000 100</t>
  </si>
  <si>
    <t xml:space="preserve"> 000 0406 0000000000 110</t>
  </si>
  <si>
    <t xml:space="preserve"> 000 0406 0000000000 111</t>
  </si>
  <si>
    <t xml:space="preserve"> 000 0406 0000000000 112</t>
  </si>
  <si>
    <t xml:space="preserve"> 000 0406 0000000000 119</t>
  </si>
  <si>
    <t xml:space="preserve"> 000 0406 0000000000 200</t>
  </si>
  <si>
    <t xml:space="preserve"> 000 0406 0000000000 240</t>
  </si>
  <si>
    <t xml:space="preserve"> 000 0406 0000000000 244</t>
  </si>
  <si>
    <t xml:space="preserve"> 000 0406 0000000000 247</t>
  </si>
  <si>
    <t xml:space="preserve">  
Капитальные вложения в объекты государственной (муниципальной) собственности
</t>
  </si>
  <si>
    <t xml:space="preserve"> 000 0406 0000000000 400</t>
  </si>
  <si>
    <t xml:space="preserve">  
Бюджетные инвестиции
</t>
  </si>
  <si>
    <t xml:space="preserve"> 000 0406 0000000000 410</t>
  </si>
  <si>
    <t xml:space="preserve">  
Бюджетные инвестиции в объекты капитального строительства государственной (муниципальной) собственности
</t>
  </si>
  <si>
    <t xml:space="preserve"> 000 0406 0000000000 414</t>
  </si>
  <si>
    <t xml:space="preserve"> 000 0406 0000000000 800</t>
  </si>
  <si>
    <t xml:space="preserve"> 000 0406 0000000000 850</t>
  </si>
  <si>
    <t xml:space="preserve"> 000 0406 0000000000 851</t>
  </si>
  <si>
    <t xml:space="preserve">  
Транспорт
</t>
  </si>
  <si>
    <t xml:space="preserve"> 000 0408 0000000000 000</t>
  </si>
  <si>
    <t xml:space="preserve"> 000 0408 0000000000 200</t>
  </si>
  <si>
    <t xml:space="preserve"> 000 0408 0000000000 240</t>
  </si>
  <si>
    <t xml:space="preserve"> 000 0408 0000000000 244</t>
  </si>
  <si>
    <t xml:space="preserve">  
Дорожное хозяйство (дорожные фонды)
</t>
  </si>
  <si>
    <t xml:space="preserve"> 000 0409 0000000000 000</t>
  </si>
  <si>
    <t xml:space="preserve"> 000 0409 0000000000 200</t>
  </si>
  <si>
    <t xml:space="preserve"> 000 0409 0000000000 240</t>
  </si>
  <si>
    <t xml:space="preserve"> 000 0409 0000000000 244</t>
  </si>
  <si>
    <t xml:space="preserve"> 000 0409 0000000000 500</t>
  </si>
  <si>
    <t xml:space="preserve"> 000 0409 0000000000 540</t>
  </si>
  <si>
    <t xml:space="preserve"> 000 0409 0000000000 800</t>
  </si>
  <si>
    <t xml:space="preserve"> 000 0409 0000000000 850</t>
  </si>
  <si>
    <t xml:space="preserve"> 000 0409 0000000000 853</t>
  </si>
  <si>
    <t xml:space="preserve">  
Другие вопросы в области национальной экономики
</t>
  </si>
  <si>
    <t xml:space="preserve"> 000 0412 0000000000 000</t>
  </si>
  <si>
    <t xml:space="preserve"> 000 0412 0000000000 200</t>
  </si>
  <si>
    <t xml:space="preserve"> 000 0412 0000000000 240</t>
  </si>
  <si>
    <t xml:space="preserve"> 000 0412 0000000000 244</t>
  </si>
  <si>
    <t xml:space="preserve">  
Субсидии юридическим лицам (кроме некоммерческих организаций), индивидуальным предпринимателям, физическим лицам - производителям товаров, работ, услуг
</t>
  </si>
  <si>
    <t xml:space="preserve">  
ЖИЛИЩНО-КОММУНАЛЬНОЕ ХОЗЯЙСТВО
</t>
  </si>
  <si>
    <t xml:space="preserve"> 000 0500 0000000000 000</t>
  </si>
  <si>
    <t xml:space="preserve">  
Жилищное хозяйство
</t>
  </si>
  <si>
    <t xml:space="preserve"> 000 0501 0000000000 000</t>
  </si>
  <si>
    <t xml:space="preserve"> 000 0501 0000000000 200</t>
  </si>
  <si>
    <t xml:space="preserve"> 000 0501 0000000000 240</t>
  </si>
  <si>
    <t xml:space="preserve"> 000 0501 0000000000 244</t>
  </si>
  <si>
    <t xml:space="preserve"> 000 0501 0000000000 247</t>
  </si>
  <si>
    <t xml:space="preserve"> 000 0501 0000000000 500</t>
  </si>
  <si>
    <t xml:space="preserve"> 000 0501 0000000000 540</t>
  </si>
  <si>
    <t xml:space="preserve"> 000 0501 0000000000 800</t>
  </si>
  <si>
    <t xml:space="preserve"> 000 0501 0000000000 830</t>
  </si>
  <si>
    <t xml:space="preserve"> 000 0501 0000000000 831</t>
  </si>
  <si>
    <t xml:space="preserve"> 000 0501 0000000000 850</t>
  </si>
  <si>
    <t xml:space="preserve"> 000 0501 0000000000 853</t>
  </si>
  <si>
    <t xml:space="preserve">  
Коммунальное хозяйство
</t>
  </si>
  <si>
    <t xml:space="preserve"> 000 0502 0000000000 000</t>
  </si>
  <si>
    <t xml:space="preserve"> 000 0502 0000000000 200</t>
  </si>
  <si>
    <t xml:space="preserve"> 000 0502 0000000000 240</t>
  </si>
  <si>
    <t xml:space="preserve"> 000 0502 0000000000 243</t>
  </si>
  <si>
    <t xml:space="preserve"> 000 0502 0000000000 244</t>
  </si>
  <si>
    <t xml:space="preserve"> 000 0502 0000000000 400</t>
  </si>
  <si>
    <t xml:space="preserve"> 000 0502 0000000000 410</t>
  </si>
  <si>
    <t xml:space="preserve"> 000 0502 0000000000 414</t>
  </si>
  <si>
    <t xml:space="preserve"> 000 0502 0000000000 500</t>
  </si>
  <si>
    <t xml:space="preserve"> 000 0502 0000000000 540</t>
  </si>
  <si>
    <t xml:space="preserve"> 000 0502 0000000000 800</t>
  </si>
  <si>
    <t xml:space="preserve"> 000 0502 0000000000 810</t>
  </si>
  <si>
    <t xml:space="preserve">  
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
</t>
  </si>
  <si>
    <t xml:space="preserve"> 000 0502 0000000000 813</t>
  </si>
  <si>
    <t xml:space="preserve"> 000 0502 0000000000 830</t>
  </si>
  <si>
    <t xml:space="preserve"> 000 0502 0000000000 831</t>
  </si>
  <si>
    <t xml:space="preserve"> 000 0502 0000000000 850</t>
  </si>
  <si>
    <t xml:space="preserve"> 000 0502 0000000000 853</t>
  </si>
  <si>
    <t xml:space="preserve">  
Благоустройство
</t>
  </si>
  <si>
    <t xml:space="preserve"> 000 0503 0000000000 000</t>
  </si>
  <si>
    <t xml:space="preserve"> 000 0503 0000000000 200</t>
  </si>
  <si>
    <t xml:space="preserve"> 000 0503 0000000000 240</t>
  </si>
  <si>
    <t xml:space="preserve"> 000 0503 0000000000 244</t>
  </si>
  <si>
    <t xml:space="preserve"> 000 0503 0000000000 247</t>
  </si>
  <si>
    <t xml:space="preserve"> 000 0503 0000000000 500</t>
  </si>
  <si>
    <t xml:space="preserve"> 000 0503 0000000000 540</t>
  </si>
  <si>
    <t xml:space="preserve"> 000 0503 0000000000 800</t>
  </si>
  <si>
    <t xml:space="preserve"> 000 0503 0000000000 850</t>
  </si>
  <si>
    <t xml:space="preserve"> 000 0503 0000000000 853</t>
  </si>
  <si>
    <t xml:space="preserve">  
ОХРАНА ОКРУЖАЮЩЕЙ СРЕДЫ
</t>
  </si>
  <si>
    <t xml:space="preserve"> 000 0600 0000000000 000</t>
  </si>
  <si>
    <t xml:space="preserve">  
Охрана объектов растительного и животного мира и среды их обитания
</t>
  </si>
  <si>
    <t xml:space="preserve"> 000 0603 0000000000 000</t>
  </si>
  <si>
    <t xml:space="preserve"> 000 0603 0000000000 200</t>
  </si>
  <si>
    <t xml:space="preserve"> 000 0603 0000000000 240</t>
  </si>
  <si>
    <t xml:space="preserve"> 000 0603 0000000000 244</t>
  </si>
  <si>
    <t xml:space="preserve">  
Другие вопросы в области охраны окружающей среды
</t>
  </si>
  <si>
    <t xml:space="preserve"> 000 0605 0000000000 000</t>
  </si>
  <si>
    <t xml:space="preserve"> 000 0605 0000000000 800</t>
  </si>
  <si>
    <t xml:space="preserve"> 000 0605 0000000000 830</t>
  </si>
  <si>
    <t xml:space="preserve"> 000 0605 0000000000 831</t>
  </si>
  <si>
    <t xml:space="preserve">  
ОБРАЗОВАНИЕ
</t>
  </si>
  <si>
    <t xml:space="preserve"> 000 0700 0000000000 000</t>
  </si>
  <si>
    <t xml:space="preserve">  
Дошкольное образование
</t>
  </si>
  <si>
    <t xml:space="preserve"> 000 0701 0000000000 000</t>
  </si>
  <si>
    <t xml:space="preserve"> 000 0701 0000000000 100</t>
  </si>
  <si>
    <t xml:space="preserve"> 000 0701 0000000000 110</t>
  </si>
  <si>
    <t xml:space="preserve"> 000 0701 0000000000 111</t>
  </si>
  <si>
    <t xml:space="preserve"> 000 0701 0000000000 119</t>
  </si>
  <si>
    <t xml:space="preserve"> 000 0701 0000000000 200</t>
  </si>
  <si>
    <t xml:space="preserve"> 000 0701 0000000000 240</t>
  </si>
  <si>
    <t xml:space="preserve"> 000 0701 0000000000 243</t>
  </si>
  <si>
    <t xml:space="preserve"> 000 0701 0000000000 244</t>
  </si>
  <si>
    <t xml:space="preserve"> 000 0701 0000000000 247</t>
  </si>
  <si>
    <t xml:space="preserve"> 000 0701 0000000000 800</t>
  </si>
  <si>
    <t xml:space="preserve"> 000 0701 0000000000 830</t>
  </si>
  <si>
    <t xml:space="preserve"> 000 0701 0000000000 831</t>
  </si>
  <si>
    <t xml:space="preserve"> 000 0701 0000000000 850</t>
  </si>
  <si>
    <t xml:space="preserve"> 000 0701 0000000000 851</t>
  </si>
  <si>
    <t xml:space="preserve"> 000 0701 0000000000 853</t>
  </si>
  <si>
    <t xml:space="preserve">  
Общее образование
</t>
  </si>
  <si>
    <t xml:space="preserve"> 000 0702 0000000000 000</t>
  </si>
  <si>
    <t xml:space="preserve"> 000 0702 0000000000 100</t>
  </si>
  <si>
    <t xml:space="preserve"> 000 0702 0000000000 110</t>
  </si>
  <si>
    <t xml:space="preserve"> 000 0702 0000000000 111</t>
  </si>
  <si>
    <t xml:space="preserve"> 000 0702 0000000000 119</t>
  </si>
  <si>
    <t xml:space="preserve"> 000 0702 0000000000 200</t>
  </si>
  <si>
    <t xml:space="preserve"> 000 0702 0000000000 240</t>
  </si>
  <si>
    <t xml:space="preserve"> 000 0702 0000000000 243</t>
  </si>
  <si>
    <t xml:space="preserve"> 000 0702 0000000000 244</t>
  </si>
  <si>
    <t xml:space="preserve"> 000 0702 0000000000 247</t>
  </si>
  <si>
    <t xml:space="preserve"> 000 0702 0000000000 300</t>
  </si>
  <si>
    <t xml:space="preserve">  
Социальные выплаты гражданам, кроме публичных нормативных социальных выплат
</t>
  </si>
  <si>
    <t xml:space="preserve"> 000 0702 0000000000 320</t>
  </si>
  <si>
    <t xml:space="preserve">  
Пособия, компенсации и иные социальные выплаты гражданам, кроме публичных нормативных обязательств
</t>
  </si>
  <si>
    <t xml:space="preserve"> 000 0702 0000000000 321</t>
  </si>
  <si>
    <t xml:space="preserve"> 000 0702 0000000000 800</t>
  </si>
  <si>
    <t xml:space="preserve"> 000 0702 0000000000 830</t>
  </si>
  <si>
    <t xml:space="preserve"> 000 0702 0000000000 831</t>
  </si>
  <si>
    <t xml:space="preserve"> 000 0702 0000000000 850</t>
  </si>
  <si>
    <t xml:space="preserve"> 000 0702 0000000000 851</t>
  </si>
  <si>
    <t xml:space="preserve"> 000 0702 0000000000 853</t>
  </si>
  <si>
    <t xml:space="preserve">  
Дополнительное образование детей
</t>
  </si>
  <si>
    <t xml:space="preserve"> 000 0703 0000000000 000</t>
  </si>
  <si>
    <t xml:space="preserve"> 000 0703 0000000000 100</t>
  </si>
  <si>
    <t xml:space="preserve"> 000 0703 0000000000 110</t>
  </si>
  <si>
    <t xml:space="preserve"> 000 0703 0000000000 111</t>
  </si>
  <si>
    <t xml:space="preserve"> 000 0703 0000000000 112</t>
  </si>
  <si>
    <t xml:space="preserve"> 000 0703 0000000000 119</t>
  </si>
  <si>
    <t xml:space="preserve"> 000 0703 0000000000 200</t>
  </si>
  <si>
    <t xml:space="preserve"> 000 0703 0000000000 240</t>
  </si>
  <si>
    <t xml:space="preserve"> 000 0703 0000000000 244</t>
  </si>
  <si>
    <t xml:space="preserve"> 000 0703 0000000000 247</t>
  </si>
  <si>
    <t xml:space="preserve">  
Предоставление субсидий бюджетным, автономным учреждениям и иным некоммерческим организациям
</t>
  </si>
  <si>
    <t xml:space="preserve"> 000 0703 0000000000 600</t>
  </si>
  <si>
    <t xml:space="preserve">  
Субсидии бюджетным учреждениям
</t>
  </si>
  <si>
    <t xml:space="preserve"> 000 0703 0000000000 610</t>
  </si>
  <si>
    <t xml:space="preserve">  
Субсидии бюджетным учреждениям на иные цели
</t>
  </si>
  <si>
    <t xml:space="preserve"> 000 0703 0000000000 612</t>
  </si>
  <si>
    <t xml:space="preserve">  
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
</t>
  </si>
  <si>
    <t xml:space="preserve"> 000 0703 0000000000 614</t>
  </si>
  <si>
    <t xml:space="preserve">  
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
</t>
  </si>
  <si>
    <t xml:space="preserve"> 000 0703 0000000000 615</t>
  </si>
  <si>
    <t xml:space="preserve">  
Субсидии автономным учреждениям
</t>
  </si>
  <si>
    <t xml:space="preserve"> 000 0703 0000000000 620</t>
  </si>
  <si>
    <t xml:space="preserve">  
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
</t>
  </si>
  <si>
    <t xml:space="preserve"> 000 0703 0000000000 625</t>
  </si>
  <si>
    <t xml:space="preserve">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
</t>
  </si>
  <si>
    <t xml:space="preserve"> 000 0703 0000000000 630</t>
  </si>
  <si>
    <t xml:space="preserve">  
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t>
  </si>
  <si>
    <t xml:space="preserve"> 000 0703 0000000000 635</t>
  </si>
  <si>
    <t xml:space="preserve"> 000 0703 0000000000 800</t>
  </si>
  <si>
    <t xml:space="preserve"> 000 0703 0000000000 810</t>
  </si>
  <si>
    <t xml:space="preserve"> 000 0703 0000000000 816</t>
  </si>
  <si>
    <t xml:space="preserve"> 000 0703 0000000000 850</t>
  </si>
  <si>
    <t xml:space="preserve"> 000 0703 0000000000 851</t>
  </si>
  <si>
    <t xml:space="preserve"> 000 0703 0000000000 853</t>
  </si>
  <si>
    <t xml:space="preserve">  
Профессиональная подготовка, переподготовка и повышение квалификации
</t>
  </si>
  <si>
    <t xml:space="preserve"> 000 0705 0000000000 000</t>
  </si>
  <si>
    <t xml:space="preserve"> 000 0705 0000000000 200</t>
  </si>
  <si>
    <t xml:space="preserve"> 000 0705 0000000000 240</t>
  </si>
  <si>
    <t xml:space="preserve"> 000 0705 0000000000 244</t>
  </si>
  <si>
    <t xml:space="preserve"> 000 0705 0000000000 600</t>
  </si>
  <si>
    <t xml:space="preserve"> 000 0705 0000000000 610</t>
  </si>
  <si>
    <t xml:space="preserve"> 000 0705 0000000000 612</t>
  </si>
  <si>
    <t xml:space="preserve">  
Молодежная политика
</t>
  </si>
  <si>
    <t xml:space="preserve"> 000 0707 0000000000 000</t>
  </si>
  <si>
    <t xml:space="preserve"> 000 0707 0000000000 200</t>
  </si>
  <si>
    <t xml:space="preserve"> 000 0707 0000000000 240</t>
  </si>
  <si>
    <t xml:space="preserve"> 000 0707 0000000000 244</t>
  </si>
  <si>
    <t xml:space="preserve"> 000 0707 0000000000 600</t>
  </si>
  <si>
    <t xml:space="preserve"> 000 0707 0000000000 610</t>
  </si>
  <si>
    <t xml:space="preserve"> 000 0707 0000000000 612</t>
  </si>
  <si>
    <t xml:space="preserve">  
Другие вопросы в области образования
</t>
  </si>
  <si>
    <t xml:space="preserve"> 000 0709 0000000000 000</t>
  </si>
  <si>
    <t xml:space="preserve"> 000 0709 0000000000 100</t>
  </si>
  <si>
    <t xml:space="preserve"> 000 0709 0000000000 110</t>
  </si>
  <si>
    <t xml:space="preserve"> 000 0709 0000000000 111</t>
  </si>
  <si>
    <t xml:space="preserve"> 000 0709 0000000000 119</t>
  </si>
  <si>
    <t xml:space="preserve"> 000 0709 0000000000 120</t>
  </si>
  <si>
    <t xml:space="preserve"> 000 0709 0000000000 121</t>
  </si>
  <si>
    <t xml:space="preserve"> 000 0709 0000000000 129</t>
  </si>
  <si>
    <t xml:space="preserve"> 000 0709 0000000000 200</t>
  </si>
  <si>
    <t xml:space="preserve"> 000 0709 0000000000 240</t>
  </si>
  <si>
    <t xml:space="preserve"> 000 0709 0000000000 244</t>
  </si>
  <si>
    <t xml:space="preserve"> 000 0709 0000000000 247</t>
  </si>
  <si>
    <t xml:space="preserve"> 000 0709 0000000000 800</t>
  </si>
  <si>
    <t xml:space="preserve"> 000 0709 0000000000 830</t>
  </si>
  <si>
    <t xml:space="preserve"> 000 0709 0000000000 831</t>
  </si>
  <si>
    <t xml:space="preserve"> 000 0709 0000000000 850</t>
  </si>
  <si>
    <t xml:space="preserve"> 000 0709 0000000000 852</t>
  </si>
  <si>
    <t xml:space="preserve"> 000 0709 0000000000 853</t>
  </si>
  <si>
    <t xml:space="preserve">  
КУЛЬТУРА, КИНЕМАТОГРАФИЯ
</t>
  </si>
  <si>
    <t xml:space="preserve"> 000 0800 0000000000 000</t>
  </si>
  <si>
    <t xml:space="preserve">  
Культура
</t>
  </si>
  <si>
    <t xml:space="preserve"> 000 0801 0000000000 000</t>
  </si>
  <si>
    <t xml:space="preserve"> 000 0801 0000000000 200</t>
  </si>
  <si>
    <t xml:space="preserve"> 000 0801 0000000000 240</t>
  </si>
  <si>
    <t xml:space="preserve"> 000 0801 0000000000 244</t>
  </si>
  <si>
    <t xml:space="preserve"> 000 0801 0000000000 500</t>
  </si>
  <si>
    <t xml:space="preserve"> 000 0801 0000000000 540</t>
  </si>
  <si>
    <t xml:space="preserve">  
СОЦИАЛЬНАЯ ПОЛИТИКА
</t>
  </si>
  <si>
    <t xml:space="preserve"> 000 1000 0000000000 000</t>
  </si>
  <si>
    <t xml:space="preserve">  
Пенсионное обеспечение
</t>
  </si>
  <si>
    <t xml:space="preserve"> 000 1001 0000000000 000</t>
  </si>
  <si>
    <t xml:space="preserve"> 000 1001 0000000000 300</t>
  </si>
  <si>
    <t xml:space="preserve"> 000 1001 0000000000 320</t>
  </si>
  <si>
    <t xml:space="preserve"> 000 1001 0000000000 321</t>
  </si>
  <si>
    <t xml:space="preserve">  
Социальное обеспечение населения
</t>
  </si>
  <si>
    <t xml:space="preserve"> 000 1003 0000000000 000</t>
  </si>
  <si>
    <t xml:space="preserve"> 000 1003 0000000000 300</t>
  </si>
  <si>
    <t xml:space="preserve"> 000 1003 0000000000 320</t>
  </si>
  <si>
    <t xml:space="preserve">  
Субсидии гражданам на приобретение жилья
</t>
  </si>
  <si>
    <t xml:space="preserve"> 000 1003 0000000000 322</t>
  </si>
  <si>
    <t xml:space="preserve">  
Охрана семьи и детства
</t>
  </si>
  <si>
    <t xml:space="preserve"> 000 1004 0000000000 000</t>
  </si>
  <si>
    <t xml:space="preserve"> 000 1004 0000000000 200</t>
  </si>
  <si>
    <t xml:space="preserve"> 000 1004 0000000000 240</t>
  </si>
  <si>
    <t xml:space="preserve"> 000 1004 0000000000 244</t>
  </si>
  <si>
    <t xml:space="preserve"> 000 1004 0000000000 300</t>
  </si>
  <si>
    <t xml:space="preserve"> 000 1004 0000000000 320</t>
  </si>
  <si>
    <t xml:space="preserve"> 000 1004 0000000000 321</t>
  </si>
  <si>
    <t xml:space="preserve"> 000 1004 0000000000 400</t>
  </si>
  <si>
    <t xml:space="preserve"> 000 1004 0000000000 410</t>
  </si>
  <si>
    <t xml:space="preserve">  
Бюджетные инвестиции на приобретение объектов недвижимого имущества в государственную (муниципальную) собственность
</t>
  </si>
  <si>
    <t xml:space="preserve"> 000 1004 0000000000 412</t>
  </si>
  <si>
    <t xml:space="preserve"> 000 1004 0000000000 800</t>
  </si>
  <si>
    <t xml:space="preserve"> 000 1004 0000000000 830</t>
  </si>
  <si>
    <t xml:space="preserve"> 000 1004 0000000000 831</t>
  </si>
  <si>
    <t xml:space="preserve">  
Другие вопросы в области социальной политики
</t>
  </si>
  <si>
    <t xml:space="preserve"> 000 1006 0000000000 000</t>
  </si>
  <si>
    <t xml:space="preserve"> 000 1006 0000000000 300</t>
  </si>
  <si>
    <t xml:space="preserve"> 000 1006 0000000000 320</t>
  </si>
  <si>
    <t xml:space="preserve"> 000 1006 0000000000 321</t>
  </si>
  <si>
    <t xml:space="preserve"> 000 1006 0000000000 600</t>
  </si>
  <si>
    <t xml:space="preserve"> 000 1006 0000000000 610</t>
  </si>
  <si>
    <t xml:space="preserve"> 000 1006 0000000000 612</t>
  </si>
  <si>
    <t xml:space="preserve">  
ФИЗИЧЕСКАЯ КУЛЬТУРА И СПОРТ
</t>
  </si>
  <si>
    <t xml:space="preserve"> 000 1100 0000000000 000</t>
  </si>
  <si>
    <t xml:space="preserve">  
Физическая культура
</t>
  </si>
  <si>
    <t xml:space="preserve"> 000 1101 0000000000 000</t>
  </si>
  <si>
    <t xml:space="preserve"> 000 1101 0000000000 100</t>
  </si>
  <si>
    <t xml:space="preserve"> 000 1101 0000000000 120</t>
  </si>
  <si>
    <t xml:space="preserve"> 000 1101 0000000000 123</t>
  </si>
  <si>
    <t xml:space="preserve"> 000 1101 0000000000 200</t>
  </si>
  <si>
    <t xml:space="preserve"> 000 1101 0000000000 240</t>
  </si>
  <si>
    <t xml:space="preserve"> 000 1101 0000000000 244</t>
  </si>
  <si>
    <t xml:space="preserve"> 000 1101 0000000000 800</t>
  </si>
  <si>
    <t xml:space="preserve"> 000 1101 0000000000 850</t>
  </si>
  <si>
    <t xml:space="preserve"> 000 1101 0000000000 853</t>
  </si>
  <si>
    <t xml:space="preserve">  
ОБСЛУЖИВАНИЕ ГОСУДАРСТВЕННОГО (МУНИЦИПАЛЬНОГО) ДОЛГА
</t>
  </si>
  <si>
    <t xml:space="preserve"> 000 1300 0000000000 000</t>
  </si>
  <si>
    <t xml:space="preserve">  
Обслуживание государственного (муниципального) внутреннего долга
</t>
  </si>
  <si>
    <t xml:space="preserve"> 000 1301 0000000000 000</t>
  </si>
  <si>
    <t xml:space="preserve">  
Обслуживание государственного (муниципального) долга
</t>
  </si>
  <si>
    <t xml:space="preserve"> 000 1301 0000000000 700</t>
  </si>
  <si>
    <t xml:space="preserve">  
Обслуживание муниципального долга
</t>
  </si>
  <si>
    <t xml:space="preserve"> 000 1301 0000000000 730</t>
  </si>
  <si>
    <t>Результат исполнения бюджета (дефицит / профицит)</t>
  </si>
  <si>
    <t>Код источника по бюджетной классификации</t>
  </si>
  <si>
    <t>Источники финансирования дефицита бюджетов - всего</t>
  </si>
  <si>
    <t>500</t>
  </si>
  <si>
    <t xml:space="preserve">     в том числе:</t>
  </si>
  <si>
    <t>источники внутреннего финансирования</t>
  </si>
  <si>
    <t>520</t>
  </si>
  <si>
    <t>из них:</t>
  </si>
  <si>
    <t xml:space="preserve">источники внешнего финансирования </t>
  </si>
  <si>
    <t>620</t>
  </si>
  <si>
    <t>изменение остатков средств</t>
  </si>
  <si>
    <t>700</t>
  </si>
  <si>
    <t xml:space="preserve">  
Изменение остатков средств на счетах по учету средств бюджетов
</t>
  </si>
  <si>
    <t xml:space="preserve"> 000 0105000000 0000 000</t>
  </si>
  <si>
    <t>увеличение остатков средств, всего</t>
  </si>
  <si>
    <t>710</t>
  </si>
  <si>
    <t xml:space="preserve">  
Увеличение остатков средств бюджетов
</t>
  </si>
  <si>
    <t xml:space="preserve"> 000 0105000000 0000 500</t>
  </si>
  <si>
    <t xml:space="preserve">  
Увеличение прочих остатков средств бюджетов
</t>
  </si>
  <si>
    <t xml:space="preserve"> 000 0105020000 0000 500</t>
  </si>
  <si>
    <t xml:space="preserve">  
Увеличение прочих остатков денежных средств бюджетов
</t>
  </si>
  <si>
    <t xml:space="preserve"> 000 0105020100 0000 510</t>
  </si>
  <si>
    <t xml:space="preserve">  
Увеличение прочих остатков денежных средств бюджетов муниципальных районов
</t>
  </si>
  <si>
    <t xml:space="preserve"> 000 0105020105 0000 510</t>
  </si>
  <si>
    <t>уменьшение остатков средств, всего</t>
  </si>
  <si>
    <t>720</t>
  </si>
  <si>
    <t xml:space="preserve">  
Уменьшение остатков средств бюджетов
</t>
  </si>
  <si>
    <t xml:space="preserve"> 000 0105000000 0000 600</t>
  </si>
  <si>
    <t xml:space="preserve">  
Уменьшение прочих остатков средств бюджетов
</t>
  </si>
  <si>
    <t xml:space="preserve"> 000 0105020000 0000 600</t>
  </si>
  <si>
    <t xml:space="preserve">  
Уменьшение прочих остатков денежных средств бюджетов
</t>
  </si>
  <si>
    <t xml:space="preserve"> 000 0105020100 0000 610</t>
  </si>
  <si>
    <t xml:space="preserve">  
Уменьшение прочих остатков денежных средств бюджетов муниципальных районов
</t>
  </si>
  <si>
    <t xml:space="preserve"> 000 0105020105 0000 610</t>
  </si>
  <si>
    <t>Прогноз исполнения бюджета Юрьевецкого муниципального района на 2024 год</t>
  </si>
  <si>
    <t>Утверждено в сводной бюджетной росписи  на 01.09.2024</t>
  </si>
  <si>
    <t>исполнено на 01.10.2024г.</t>
  </si>
  <si>
    <t>прогноз исполнения на 2024 год</t>
  </si>
  <si>
    <t>% исполнения (прогноз)</t>
  </si>
  <si>
    <t>исполнено на 01.09.2024г.</t>
  </si>
  <si>
    <t>4</t>
  </si>
  <si>
    <t>5</t>
  </si>
  <si>
    <t>6</t>
  </si>
  <si>
    <t xml:space="preserve"> 1. Прогноз исполнения по Доходам</t>
  </si>
  <si>
    <t xml:space="preserve"> 2. Прогноз исполнения по Расходам бюджета на 2024 год</t>
  </si>
  <si>
    <t xml:space="preserve"> 3.  Прогноз исполнения по источникам финансирования дефицита бюджета на 2024 год</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</si>
</sst>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2" x14ac:knownFonts="1">
    <font>
      <sz val="11"/>
      <name val="Calibri"/>
      <family val="2"/>
      <scheme val="minor"/>
    </font>
    <font>
      <b/>
      <sz val="8"/>
      <color rgb="FF000000"/>
      <name val="Arial"/>
    </font>
    <font>
      <b/>
      <sz val="12"/>
      <color rgb="FF000000"/>
      <name val="Arial"/>
    </font>
    <font>
      <b/>
      <sz val="10"/>
      <color rgb="FF000000"/>
      <name val="Arial"/>
    </font>
    <font>
      <sz val="10"/>
      <color rgb="FF000000"/>
      <name val="Arial"/>
    </font>
    <font>
      <sz val="11"/>
      <color rgb="FF000000"/>
      <name val="Calibri"/>
      <scheme val="minor"/>
    </font>
    <font>
      <b/>
      <sz val="11"/>
      <color rgb="FF000000"/>
      <name val="Arial"/>
    </font>
    <font>
      <sz val="8"/>
      <color rgb="FF000000"/>
      <name val="Arial"/>
    </font>
    <font>
      <sz val="6"/>
      <color rgb="FF000000"/>
      <name val="Arial"/>
    </font>
    <font>
      <sz val="9"/>
      <color rgb="FF000000"/>
      <name val="Arial"/>
    </font>
    <font>
      <b/>
      <sz val="8"/>
      <color rgb="FF000000"/>
      <name val="Arial"/>
    </font>
    <font>
      <b/>
      <i/>
      <sz val="8"/>
      <color rgb="FF000000"/>
      <name val="Arial"/>
    </font>
    <font>
      <sz val="11"/>
      <color rgb="FF000000"/>
      <name val="Times New Roman"/>
    </font>
    <font>
      <sz val="11"/>
      <color rgb="FF000000"/>
      <name val="Arial"/>
    </font>
    <font>
      <sz val="11"/>
      <color rgb="FF000000"/>
      <name val="Calibri"/>
      <scheme val="minor"/>
    </font>
    <font>
      <sz val="10"/>
      <color rgb="FF000000"/>
      <name val="Arial"/>
    </font>
    <font>
      <sz val="11"/>
      <name val="Calibri"/>
      <family val="2"/>
      <scheme val="minor"/>
    </font>
    <font>
      <b/>
      <sz val="8"/>
      <color rgb="FF000000"/>
      <name val="Arial"/>
      <family val="2"/>
      <charset val="204"/>
    </font>
    <font>
      <sz val="8"/>
      <color rgb="FF000000"/>
      <name val="Arial"/>
      <family val="2"/>
      <charset val="204"/>
    </font>
    <font>
      <sz val="8"/>
      <name val="Calibri"/>
      <family val="2"/>
      <scheme val="minor"/>
    </font>
    <font>
      <sz val="8"/>
      <name val="Arial"/>
      <family val="2"/>
      <charset val="204"/>
    </font>
    <font>
      <b/>
      <sz val="10"/>
      <color rgb="FF000000"/>
      <name val="Arial"/>
      <family val="2"/>
      <charset val="204"/>
    </font>
  </fonts>
  <fills count="4">
    <fill>
      <patternFill patternType="none"/>
    </fill>
    <fill>
      <patternFill patternType="gray125"/>
    </fill>
    <fill>
      <patternFill patternType="solid">
        <fgColor rgb="FFFFFFFF"/>
      </patternFill>
    </fill>
    <fill>
      <patternFill patternType="solid">
        <fgColor rgb="FFC0C0C0"/>
      </patternFill>
    </fill>
  </fills>
  <borders count="65">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hair">
        <color rgb="FF000000"/>
      </bottom>
      <diagonal/>
    </border>
    <border>
      <left style="thin">
        <color rgb="FF000000"/>
      </left>
      <right/>
      <top style="thin">
        <color rgb="FF000000"/>
      </top>
      <bottom style="thin">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medium">
        <color rgb="FF000000"/>
      </right>
      <top style="hair">
        <color rgb="FF000000"/>
      </top>
      <bottom/>
      <diagonal/>
    </border>
    <border>
      <left style="thin">
        <color rgb="FF000000"/>
      </left>
      <right/>
      <top style="thin">
        <color rgb="FF000000"/>
      </top>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bottom style="hair">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hair">
        <color rgb="FF000000"/>
      </bottom>
      <diagonal/>
    </border>
    <border>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style="medium">
        <color rgb="FF000000"/>
      </right>
      <top style="hair">
        <color rgb="FF000000"/>
      </top>
      <bottom/>
      <diagonal/>
    </border>
    <border>
      <left style="thin">
        <color rgb="FF000000"/>
      </left>
      <right style="medium">
        <color rgb="FF000000"/>
      </right>
      <top/>
      <bottom style="hair">
        <color rgb="FF000000"/>
      </bottom>
      <diagonal/>
    </border>
    <border>
      <left style="thin">
        <color rgb="FF000000"/>
      </left>
      <right style="medium">
        <color rgb="FF000000"/>
      </right>
      <top style="hair">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hair">
        <color rgb="FF000000"/>
      </bottom>
      <diagonal/>
    </border>
    <border>
      <left style="thin">
        <color rgb="FF000000"/>
      </left>
      <right/>
      <top style="medium">
        <color rgb="FF000000"/>
      </top>
      <bottom style="thin">
        <color rgb="FF000000"/>
      </bottom>
      <diagonal/>
    </border>
    <border>
      <left style="thin">
        <color rgb="FF000000"/>
      </left>
      <right/>
      <top style="hair">
        <color rgb="FF000000"/>
      </top>
      <bottom/>
      <diagonal/>
    </border>
    <border>
      <left style="thin">
        <color rgb="FF000000"/>
      </left>
      <right/>
      <top/>
      <bottom style="hair">
        <color rgb="FF000000"/>
      </bottom>
      <diagonal/>
    </border>
    <border>
      <left style="thin">
        <color rgb="FF000000"/>
      </left>
      <right/>
      <top/>
      <bottom style="thin">
        <color rgb="FF000000"/>
      </bottom>
      <diagonal/>
    </border>
    <border>
      <left style="thin">
        <color rgb="FF000000"/>
      </left>
      <right/>
      <top style="hair">
        <color rgb="FF000000"/>
      </top>
      <bottom style="hair">
        <color rgb="FF000000"/>
      </bottom>
      <diagonal/>
    </border>
    <border>
      <left style="thin">
        <color rgb="FF000000"/>
      </left>
      <right/>
      <top style="hair">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6">
    <xf numFmtId="0" fontId="0" fillId="0" borderId="0"/>
    <xf numFmtId="0" fontId="1" fillId="0" borderId="1"/>
    <xf numFmtId="0" fontId="2" fillId="0" borderId="1">
      <alignment horizontal="center" wrapText="1"/>
    </xf>
    <xf numFmtId="0" fontId="3" fillId="0" borderId="2"/>
    <xf numFmtId="0" fontId="3" fillId="0" borderId="1"/>
    <xf numFmtId="0" fontId="4" fillId="0" borderId="1"/>
    <xf numFmtId="0" fontId="2" fillId="0" borderId="1">
      <alignment horizontal="left" wrapText="1"/>
    </xf>
    <xf numFmtId="0" fontId="5" fillId="0" borderId="1"/>
    <xf numFmtId="0" fontId="6" fillId="0" borderId="1"/>
    <xf numFmtId="0" fontId="3" fillId="0" borderId="3"/>
    <xf numFmtId="0" fontId="7" fillId="0" borderId="4">
      <alignment horizontal="center"/>
    </xf>
    <xf numFmtId="0" fontId="4" fillId="0" borderId="5"/>
    <xf numFmtId="0" fontId="7" fillId="0" borderId="1">
      <alignment horizontal="left"/>
    </xf>
    <xf numFmtId="0" fontId="8" fillId="0" borderId="1">
      <alignment horizontal="center" vertical="top"/>
    </xf>
    <xf numFmtId="49" fontId="9" fillId="0" borderId="6">
      <alignment horizontal="right"/>
    </xf>
    <xf numFmtId="49" fontId="4" fillId="0" borderId="7">
      <alignment horizontal="center"/>
    </xf>
    <xf numFmtId="0" fontId="4" fillId="0" borderId="8"/>
    <xf numFmtId="49" fontId="4" fillId="0" borderId="1"/>
    <xf numFmtId="49" fontId="7" fillId="0" borderId="1">
      <alignment horizontal="right"/>
    </xf>
    <xf numFmtId="0" fontId="7" fillId="0" borderId="1"/>
    <xf numFmtId="0" fontId="7" fillId="0" borderId="1">
      <alignment horizontal="center"/>
    </xf>
    <xf numFmtId="0" fontId="7" fillId="0" borderId="6">
      <alignment horizontal="right"/>
    </xf>
    <xf numFmtId="164" fontId="7" fillId="0" borderId="9">
      <alignment horizontal="center"/>
    </xf>
    <xf numFmtId="49" fontId="7" fillId="0" borderId="1"/>
    <xf numFmtId="0" fontId="7" fillId="0" borderId="1">
      <alignment horizontal="right"/>
    </xf>
    <xf numFmtId="0" fontId="7" fillId="0" borderId="10">
      <alignment horizontal="center"/>
    </xf>
    <xf numFmtId="0" fontId="7" fillId="0" borderId="2">
      <alignment wrapText="1"/>
    </xf>
    <xf numFmtId="49" fontId="7" fillId="0" borderId="11">
      <alignment horizontal="center"/>
    </xf>
    <xf numFmtId="0" fontId="7" fillId="0" borderId="12">
      <alignment wrapText="1"/>
    </xf>
    <xf numFmtId="49" fontId="7" fillId="0" borderId="9">
      <alignment horizontal="center"/>
    </xf>
    <xf numFmtId="0" fontId="7" fillId="0" borderId="13">
      <alignment horizontal="left"/>
    </xf>
    <xf numFmtId="49" fontId="7" fillId="0" borderId="13"/>
    <xf numFmtId="0" fontId="7" fillId="0" borderId="9">
      <alignment horizontal="center"/>
    </xf>
    <xf numFmtId="49" fontId="7" fillId="0" borderId="14">
      <alignment horizontal="center"/>
    </xf>
    <xf numFmtId="0" fontId="5" fillId="0" borderId="15"/>
    <xf numFmtId="49" fontId="7" fillId="0" borderId="16">
      <alignment horizontal="center" vertical="center" wrapText="1"/>
    </xf>
    <xf numFmtId="49" fontId="7" fillId="0" borderId="17">
      <alignment horizontal="center" vertical="center" wrapText="1"/>
    </xf>
    <xf numFmtId="49" fontId="7" fillId="0" borderId="18">
      <alignment horizontal="center" vertical="center" wrapText="1"/>
    </xf>
    <xf numFmtId="49" fontId="7" fillId="0" borderId="4">
      <alignment horizontal="center" vertical="center" wrapText="1"/>
    </xf>
    <xf numFmtId="0" fontId="7" fillId="0" borderId="19">
      <alignment horizontal="left" wrapText="1"/>
    </xf>
    <xf numFmtId="49" fontId="7" fillId="0" borderId="20">
      <alignment horizontal="center" wrapText="1"/>
    </xf>
    <xf numFmtId="49" fontId="7" fillId="0" borderId="21">
      <alignment horizontal="center"/>
    </xf>
    <xf numFmtId="4" fontId="7" fillId="0" borderId="16">
      <alignment horizontal="right"/>
    </xf>
    <xf numFmtId="4" fontId="7" fillId="0" borderId="22">
      <alignment horizontal="right"/>
    </xf>
    <xf numFmtId="0" fontId="7" fillId="0" borderId="23">
      <alignment horizontal="left" wrapText="1"/>
    </xf>
    <xf numFmtId="4" fontId="7" fillId="0" borderId="24">
      <alignment horizontal="right"/>
    </xf>
    <xf numFmtId="0" fontId="7" fillId="0" borderId="25">
      <alignment horizontal="left" wrapText="1" indent="1"/>
    </xf>
    <xf numFmtId="49" fontId="7" fillId="0" borderId="26">
      <alignment horizontal="center" wrapText="1"/>
    </xf>
    <xf numFmtId="49" fontId="7" fillId="0" borderId="27">
      <alignment horizontal="center"/>
    </xf>
    <xf numFmtId="0" fontId="7" fillId="0" borderId="28">
      <alignment horizontal="left" wrapText="1" indent="1"/>
    </xf>
    <xf numFmtId="49" fontId="7" fillId="0" borderId="29">
      <alignment horizontal="center"/>
    </xf>
    <xf numFmtId="49" fontId="7" fillId="0" borderId="5">
      <alignment horizontal="center"/>
    </xf>
    <xf numFmtId="49" fontId="7" fillId="0" borderId="1">
      <alignment horizontal="center"/>
    </xf>
    <xf numFmtId="0" fontId="7" fillId="0" borderId="22">
      <alignment horizontal="left" wrapText="1" indent="2"/>
    </xf>
    <xf numFmtId="49" fontId="7" fillId="0" borderId="30">
      <alignment horizontal="center"/>
    </xf>
    <xf numFmtId="49" fontId="7" fillId="0" borderId="16">
      <alignment horizontal="center"/>
    </xf>
    <xf numFmtId="0" fontId="7" fillId="0" borderId="31">
      <alignment horizontal="left" wrapText="1" indent="2"/>
    </xf>
    <xf numFmtId="0" fontId="7" fillId="0" borderId="15"/>
    <xf numFmtId="0" fontId="7" fillId="2" borderId="15"/>
    <xf numFmtId="0" fontId="7" fillId="2" borderId="1"/>
    <xf numFmtId="0" fontId="7" fillId="0" borderId="1">
      <alignment horizontal="left" wrapText="1"/>
    </xf>
    <xf numFmtId="49" fontId="7" fillId="0" borderId="1">
      <alignment horizontal="center" wrapText="1"/>
    </xf>
    <xf numFmtId="0" fontId="7" fillId="0" borderId="2">
      <alignment horizontal="left"/>
    </xf>
    <xf numFmtId="49" fontId="7" fillId="0" borderId="2"/>
    <xf numFmtId="0" fontId="7" fillId="0" borderId="2"/>
    <xf numFmtId="0" fontId="7" fillId="0" borderId="32">
      <alignment horizontal="left" wrapText="1"/>
    </xf>
    <xf numFmtId="49" fontId="7" fillId="0" borderId="21">
      <alignment horizontal="center" wrapText="1"/>
    </xf>
    <xf numFmtId="4" fontId="7" fillId="0" borderId="18">
      <alignment horizontal="right"/>
    </xf>
    <xf numFmtId="4" fontId="7" fillId="0" borderId="33">
      <alignment horizontal="right"/>
    </xf>
    <xf numFmtId="0" fontId="7" fillId="0" borderId="34">
      <alignment horizontal="left" wrapText="1"/>
    </xf>
    <xf numFmtId="49" fontId="7" fillId="0" borderId="30">
      <alignment horizontal="center" wrapText="1"/>
    </xf>
    <xf numFmtId="49" fontId="7" fillId="0" borderId="22">
      <alignment horizontal="center"/>
    </xf>
    <xf numFmtId="0" fontId="7" fillId="0" borderId="12"/>
    <xf numFmtId="0" fontId="7" fillId="0" borderId="35"/>
    <xf numFmtId="0" fontId="1" fillId="0" borderId="31">
      <alignment horizontal="left" wrapText="1"/>
    </xf>
    <xf numFmtId="0" fontId="7" fillId="0" borderId="36">
      <alignment horizontal="center" wrapText="1"/>
    </xf>
    <xf numFmtId="49" fontId="7" fillId="0" borderId="37">
      <alignment horizontal="center" wrapText="1"/>
    </xf>
    <xf numFmtId="4" fontId="7" fillId="0" borderId="21">
      <alignment horizontal="right"/>
    </xf>
    <xf numFmtId="4" fontId="7" fillId="0" borderId="38">
      <alignment horizontal="right"/>
    </xf>
    <xf numFmtId="0" fontId="1" fillId="0" borderId="9">
      <alignment horizontal="left" wrapText="1"/>
    </xf>
    <xf numFmtId="0" fontId="4" fillId="0" borderId="15"/>
    <xf numFmtId="0" fontId="7" fillId="0" borderId="1">
      <alignment horizontal="center" wrapText="1"/>
    </xf>
    <xf numFmtId="0" fontId="1" fillId="0" borderId="1">
      <alignment horizontal="center"/>
    </xf>
    <xf numFmtId="0" fontId="1" fillId="0" borderId="2"/>
    <xf numFmtId="49" fontId="7" fillId="0" borderId="2">
      <alignment horizontal="left"/>
    </xf>
    <xf numFmtId="49" fontId="7" fillId="0" borderId="18">
      <alignment horizontal="center"/>
    </xf>
    <xf numFmtId="0" fontId="7" fillId="0" borderId="25">
      <alignment horizontal="left" wrapText="1"/>
    </xf>
    <xf numFmtId="49" fontId="7" fillId="0" borderId="39">
      <alignment horizontal="center"/>
    </xf>
    <xf numFmtId="0" fontId="7" fillId="0" borderId="28">
      <alignment horizontal="left" wrapText="1"/>
    </xf>
    <xf numFmtId="0" fontId="4" fillId="0" borderId="27"/>
    <xf numFmtId="0" fontId="4" fillId="0" borderId="39"/>
    <xf numFmtId="0" fontId="7" fillId="0" borderId="32">
      <alignment horizontal="left" wrapText="1" indent="1"/>
    </xf>
    <xf numFmtId="49" fontId="7" fillId="0" borderId="40">
      <alignment horizontal="center" wrapText="1"/>
    </xf>
    <xf numFmtId="0" fontId="7" fillId="0" borderId="34">
      <alignment horizontal="left" wrapText="1" indent="1"/>
    </xf>
    <xf numFmtId="0" fontId="7" fillId="0" borderId="25">
      <alignment horizontal="left" wrapText="1" indent="2"/>
    </xf>
    <xf numFmtId="0" fontId="7" fillId="0" borderId="28">
      <alignment horizontal="left" wrapText="1" indent="2"/>
    </xf>
    <xf numFmtId="49" fontId="7" fillId="0" borderId="40">
      <alignment horizontal="center"/>
    </xf>
    <xf numFmtId="0" fontId="4" fillId="0" borderId="13"/>
    <xf numFmtId="0" fontId="4" fillId="0" borderId="2"/>
    <xf numFmtId="0" fontId="10" fillId="0" borderId="17">
      <alignment horizontal="center" vertical="center" textRotation="90" wrapText="1"/>
    </xf>
    <xf numFmtId="0" fontId="7" fillId="0" borderId="16">
      <alignment horizontal="center" vertical="top" wrapText="1"/>
    </xf>
    <xf numFmtId="0" fontId="7" fillId="0" borderId="27">
      <alignment horizontal="center" vertical="top"/>
    </xf>
    <xf numFmtId="0" fontId="7" fillId="0" borderId="16">
      <alignment horizontal="center" vertical="top"/>
    </xf>
    <xf numFmtId="49" fontId="7" fillId="0" borderId="16">
      <alignment horizontal="center" vertical="top" wrapText="1"/>
    </xf>
    <xf numFmtId="0" fontId="1" fillId="0" borderId="41"/>
    <xf numFmtId="49" fontId="1" fillId="0" borderId="20">
      <alignment horizontal="center"/>
    </xf>
    <xf numFmtId="0" fontId="5" fillId="0" borderId="8"/>
    <xf numFmtId="49" fontId="11" fillId="0" borderId="42">
      <alignment horizontal="left" vertical="center" wrapText="1"/>
    </xf>
    <xf numFmtId="49" fontId="1" fillId="0" borderId="30">
      <alignment horizontal="center" vertical="center" wrapText="1"/>
    </xf>
    <xf numFmtId="49" fontId="7" fillId="0" borderId="43">
      <alignment horizontal="left" vertical="center" wrapText="1" indent="2"/>
    </xf>
    <xf numFmtId="49" fontId="7" fillId="0" borderId="26">
      <alignment horizontal="center" vertical="center" wrapText="1"/>
    </xf>
    <xf numFmtId="0" fontId="7" fillId="0" borderId="27"/>
    <xf numFmtId="4" fontId="7" fillId="0" borderId="27">
      <alignment horizontal="right"/>
    </xf>
    <xf numFmtId="4" fontId="7" fillId="0" borderId="39">
      <alignment horizontal="right"/>
    </xf>
    <xf numFmtId="49" fontId="7" fillId="0" borderId="44">
      <alignment horizontal="left" vertical="center" wrapText="1" indent="3"/>
    </xf>
    <xf numFmtId="49" fontId="7" fillId="0" borderId="40">
      <alignment horizontal="center" vertical="center" wrapText="1"/>
    </xf>
    <xf numFmtId="49" fontId="7" fillId="0" borderId="42">
      <alignment horizontal="left" vertical="center" wrapText="1" indent="3"/>
    </xf>
    <xf numFmtId="49" fontId="7" fillId="0" borderId="30">
      <alignment horizontal="center" vertical="center" wrapText="1"/>
    </xf>
    <xf numFmtId="49" fontId="7" fillId="0" borderId="45">
      <alignment horizontal="left" vertical="center" wrapText="1" indent="3"/>
    </xf>
    <xf numFmtId="0" fontId="11" fillId="0" borderId="41">
      <alignment horizontal="left" vertical="center" wrapText="1"/>
    </xf>
    <xf numFmtId="49" fontId="7" fillId="0" borderId="46">
      <alignment horizontal="center" vertical="center" wrapText="1"/>
    </xf>
    <xf numFmtId="4" fontId="7" fillId="0" borderId="4">
      <alignment horizontal="right"/>
    </xf>
    <xf numFmtId="4" fontId="7" fillId="0" borderId="47">
      <alignment horizontal="right"/>
    </xf>
    <xf numFmtId="0" fontId="10" fillId="0" borderId="13">
      <alignment horizontal="center" vertical="center" textRotation="90" wrapText="1"/>
    </xf>
    <xf numFmtId="49" fontId="7" fillId="0" borderId="13">
      <alignment horizontal="left" vertical="center" wrapText="1" indent="3"/>
    </xf>
    <xf numFmtId="49" fontId="7" fillId="0" borderId="15">
      <alignment horizontal="center" vertical="center" wrapText="1"/>
    </xf>
    <xf numFmtId="4" fontId="7" fillId="0" borderId="15">
      <alignment horizontal="right"/>
    </xf>
    <xf numFmtId="0" fontId="7" fillId="0" borderId="1">
      <alignment vertical="center"/>
    </xf>
    <xf numFmtId="49" fontId="7" fillId="0" borderId="1">
      <alignment horizontal="left" vertical="center" wrapText="1" indent="3"/>
    </xf>
    <xf numFmtId="49" fontId="7" fillId="0" borderId="1">
      <alignment horizontal="center" vertical="center" wrapText="1"/>
    </xf>
    <xf numFmtId="4" fontId="7" fillId="0" borderId="1">
      <alignment horizontal="right" shrinkToFit="1"/>
    </xf>
    <xf numFmtId="0" fontId="10" fillId="0" borderId="2">
      <alignment horizontal="center" vertical="center" textRotation="90" wrapText="1"/>
    </xf>
    <xf numFmtId="49" fontId="7" fillId="0" borderId="2">
      <alignment horizontal="left" vertical="center" wrapText="1" indent="3"/>
    </xf>
    <xf numFmtId="49" fontId="7" fillId="0" borderId="2">
      <alignment horizontal="center" vertical="center" wrapText="1"/>
    </xf>
    <xf numFmtId="4" fontId="7" fillId="0" borderId="2">
      <alignment horizontal="right"/>
    </xf>
    <xf numFmtId="49" fontId="7" fillId="0" borderId="27">
      <alignment horizontal="center" vertical="center" wrapText="1"/>
    </xf>
    <xf numFmtId="0" fontId="11" fillId="0" borderId="48">
      <alignment horizontal="left" vertical="center" wrapText="1"/>
    </xf>
    <xf numFmtId="49" fontId="1" fillId="0" borderId="20">
      <alignment horizontal="center" vertical="center" wrapText="1"/>
    </xf>
    <xf numFmtId="4" fontId="7" fillId="0" borderId="49">
      <alignment horizontal="right"/>
    </xf>
    <xf numFmtId="49" fontId="7" fillId="0" borderId="50">
      <alignment horizontal="left" vertical="center" wrapText="1" indent="2"/>
    </xf>
    <xf numFmtId="0" fontId="7" fillId="0" borderId="29"/>
    <xf numFmtId="0" fontId="7" fillId="0" borderId="22"/>
    <xf numFmtId="49" fontId="7" fillId="0" borderId="51">
      <alignment horizontal="left" vertical="center" wrapText="1" indent="3"/>
    </xf>
    <xf numFmtId="4" fontId="7" fillId="0" borderId="52">
      <alignment horizontal="right"/>
    </xf>
    <xf numFmtId="49" fontId="7" fillId="0" borderId="53">
      <alignment horizontal="left" vertical="center" wrapText="1" indent="3"/>
    </xf>
    <xf numFmtId="49" fontId="7" fillId="0" borderId="54">
      <alignment horizontal="left" vertical="center" wrapText="1" indent="3"/>
    </xf>
    <xf numFmtId="49" fontId="7" fillId="0" borderId="55">
      <alignment horizontal="center" vertical="center" wrapText="1"/>
    </xf>
    <xf numFmtId="4" fontId="7" fillId="0" borderId="56">
      <alignment horizontal="right"/>
    </xf>
    <xf numFmtId="0" fontId="10" fillId="0" borderId="13">
      <alignment horizontal="center" vertical="center" textRotation="90"/>
    </xf>
    <xf numFmtId="4" fontId="7" fillId="0" borderId="1">
      <alignment horizontal="right"/>
    </xf>
    <xf numFmtId="0" fontId="10" fillId="0" borderId="2">
      <alignment horizontal="center" vertical="center" textRotation="90"/>
    </xf>
    <xf numFmtId="0" fontId="10" fillId="0" borderId="17">
      <alignment horizontal="center" vertical="center" textRotation="90"/>
    </xf>
    <xf numFmtId="0" fontId="7" fillId="0" borderId="39"/>
    <xf numFmtId="49" fontId="7" fillId="0" borderId="57">
      <alignment horizontal="center" vertical="center" wrapText="1"/>
    </xf>
    <xf numFmtId="0" fontId="7" fillId="0" borderId="58"/>
    <xf numFmtId="0" fontId="7" fillId="0" borderId="59"/>
    <xf numFmtId="0" fontId="10" fillId="0" borderId="16">
      <alignment horizontal="center" vertical="center" textRotation="90"/>
    </xf>
    <xf numFmtId="49" fontId="11" fillId="0" borderId="48">
      <alignment horizontal="left" vertical="center" wrapText="1"/>
    </xf>
    <xf numFmtId="0" fontId="1" fillId="0" borderId="40">
      <alignment horizontal="center" vertical="center"/>
    </xf>
    <xf numFmtId="0" fontId="7" fillId="0" borderId="26">
      <alignment horizontal="center" vertical="center"/>
    </xf>
    <xf numFmtId="0" fontId="7" fillId="0" borderId="40">
      <alignment horizontal="center" vertical="center"/>
    </xf>
    <xf numFmtId="0" fontId="7" fillId="0" borderId="30">
      <alignment horizontal="center" vertical="center"/>
    </xf>
    <xf numFmtId="0" fontId="7" fillId="0" borderId="46">
      <alignment horizontal="center" vertical="center"/>
    </xf>
    <xf numFmtId="0" fontId="1" fillId="0" borderId="20">
      <alignment horizontal="center" vertical="center"/>
    </xf>
    <xf numFmtId="49" fontId="1" fillId="0" borderId="30">
      <alignment horizontal="center" vertical="center"/>
    </xf>
    <xf numFmtId="49" fontId="7" fillId="0" borderId="57">
      <alignment horizontal="center" vertical="center"/>
    </xf>
    <xf numFmtId="49" fontId="7" fillId="0" borderId="40">
      <alignment horizontal="center" vertical="center"/>
    </xf>
    <xf numFmtId="49" fontId="7" fillId="0" borderId="30">
      <alignment horizontal="center" vertical="center"/>
    </xf>
    <xf numFmtId="49" fontId="7" fillId="0" borderId="46">
      <alignment horizontal="center" vertical="center"/>
    </xf>
    <xf numFmtId="49" fontId="7" fillId="0" borderId="2">
      <alignment horizontal="center" wrapText="1"/>
    </xf>
    <xf numFmtId="0" fontId="7" fillId="0" borderId="2">
      <alignment horizontal="center"/>
    </xf>
    <xf numFmtId="49" fontId="7" fillId="0" borderId="1">
      <alignment horizontal="left"/>
    </xf>
    <xf numFmtId="0" fontId="7" fillId="0" borderId="13">
      <alignment horizontal="center"/>
    </xf>
    <xf numFmtId="49" fontId="7" fillId="0" borderId="13">
      <alignment horizontal="center"/>
    </xf>
    <xf numFmtId="0" fontId="12" fillId="0" borderId="2">
      <alignment wrapText="1"/>
    </xf>
    <xf numFmtId="0" fontId="13" fillId="0" borderId="2"/>
    <xf numFmtId="0" fontId="12" fillId="0" borderId="16">
      <alignment wrapText="1"/>
    </xf>
    <xf numFmtId="0" fontId="12" fillId="0" borderId="13">
      <alignment wrapText="1"/>
    </xf>
    <xf numFmtId="0" fontId="13" fillId="0" borderId="13"/>
    <xf numFmtId="0" fontId="16" fillId="0" borderId="0"/>
    <xf numFmtId="0" fontId="16" fillId="0" borderId="0"/>
    <xf numFmtId="0" fontId="16" fillId="0" borderId="0"/>
    <xf numFmtId="0" fontId="14" fillId="0" borderId="1"/>
    <xf numFmtId="0" fontId="14" fillId="0" borderId="1"/>
    <xf numFmtId="0" fontId="15" fillId="3" borderId="1"/>
    <xf numFmtId="0" fontId="14" fillId="0" borderId="1"/>
  </cellStyleXfs>
  <cellXfs count="122">
    <xf numFmtId="0" fontId="0" fillId="0" borderId="0" xfId="0"/>
    <xf numFmtId="0" fontId="0" fillId="0" borderId="0" xfId="0" applyProtection="1">
      <protection locked="0"/>
    </xf>
    <xf numFmtId="0" fontId="4" fillId="0" borderId="1" xfId="5" applyNumberFormat="1" applyProtection="1"/>
    <xf numFmtId="0" fontId="5" fillId="0" borderId="1" xfId="7" applyNumberFormat="1" applyProtection="1"/>
    <xf numFmtId="0" fontId="7" fillId="0" borderId="1" xfId="19" applyNumberFormat="1" applyProtection="1"/>
    <xf numFmtId="0" fontId="5" fillId="0" borderId="15" xfId="34" applyNumberFormat="1" applyProtection="1"/>
    <xf numFmtId="49" fontId="7" fillId="0" borderId="16" xfId="35" applyNumberFormat="1" applyProtection="1">
      <alignment horizontal="center" vertical="center" wrapText="1"/>
    </xf>
    <xf numFmtId="0" fontId="7" fillId="0" borderId="19" xfId="39" applyNumberFormat="1" applyProtection="1">
      <alignment horizontal="left" wrapText="1"/>
    </xf>
    <xf numFmtId="49" fontId="7" fillId="0" borderId="20" xfId="40" applyNumberFormat="1" applyProtection="1">
      <alignment horizontal="center" wrapText="1"/>
    </xf>
    <xf numFmtId="49" fontId="7" fillId="0" borderId="21" xfId="41" applyNumberFormat="1" applyProtection="1">
      <alignment horizontal="center"/>
    </xf>
    <xf numFmtId="4" fontId="7" fillId="0" borderId="16" xfId="42" applyNumberFormat="1" applyProtection="1">
      <alignment horizontal="right"/>
    </xf>
    <xf numFmtId="0" fontId="7" fillId="0" borderId="25" xfId="46" applyNumberFormat="1" applyProtection="1">
      <alignment horizontal="left" wrapText="1" indent="1"/>
    </xf>
    <xf numFmtId="49" fontId="7" fillId="0" borderId="26" xfId="47" applyNumberFormat="1" applyProtection="1">
      <alignment horizontal="center" wrapText="1"/>
    </xf>
    <xf numFmtId="49" fontId="7" fillId="0" borderId="27" xfId="48" applyNumberFormat="1" applyProtection="1">
      <alignment horizontal="center"/>
    </xf>
    <xf numFmtId="49" fontId="7" fillId="0" borderId="1" xfId="52" applyNumberFormat="1" applyProtection="1">
      <alignment horizontal="center"/>
    </xf>
    <xf numFmtId="0" fontId="7" fillId="0" borderId="22" xfId="53" applyNumberFormat="1" applyProtection="1">
      <alignment horizontal="left" wrapText="1" indent="2"/>
    </xf>
    <xf numFmtId="49" fontId="7" fillId="0" borderId="30" xfId="54" applyNumberFormat="1" applyProtection="1">
      <alignment horizontal="center"/>
    </xf>
    <xf numFmtId="49" fontId="7" fillId="0" borderId="16" xfId="55" applyNumberFormat="1" applyProtection="1">
      <alignment horizontal="center"/>
    </xf>
    <xf numFmtId="0" fontId="7" fillId="0" borderId="15" xfId="57" applyNumberFormat="1" applyProtection="1"/>
    <xf numFmtId="0" fontId="7" fillId="2" borderId="1" xfId="59" applyNumberFormat="1" applyProtection="1"/>
    <xf numFmtId="0" fontId="7" fillId="0" borderId="1" xfId="60" applyNumberFormat="1" applyProtection="1">
      <alignment horizontal="left" wrapText="1"/>
    </xf>
    <xf numFmtId="49" fontId="7" fillId="0" borderId="1" xfId="61" applyNumberFormat="1" applyProtection="1">
      <alignment horizontal="center" wrapText="1"/>
    </xf>
    <xf numFmtId="4" fontId="7" fillId="0" borderId="18" xfId="67" applyNumberFormat="1" applyProtection="1">
      <alignment horizontal="right"/>
    </xf>
    <xf numFmtId="0" fontId="4" fillId="0" borderId="15" xfId="80" applyNumberFormat="1" applyProtection="1"/>
    <xf numFmtId="0" fontId="7" fillId="0" borderId="1" xfId="81" applyNumberFormat="1" applyProtection="1">
      <alignment horizontal="center" wrapText="1"/>
    </xf>
    <xf numFmtId="49" fontId="7" fillId="0" borderId="18" xfId="85" applyNumberFormat="1" applyProtection="1">
      <alignment horizontal="center"/>
    </xf>
    <xf numFmtId="0" fontId="7" fillId="0" borderId="32" xfId="91" applyNumberFormat="1" applyProtection="1">
      <alignment horizontal="left" wrapText="1" indent="1"/>
    </xf>
    <xf numFmtId="49" fontId="7" fillId="0" borderId="40" xfId="92" applyNumberFormat="1" applyProtection="1">
      <alignment horizontal="center" wrapText="1"/>
    </xf>
    <xf numFmtId="0" fontId="7" fillId="0" borderId="25" xfId="94" applyNumberFormat="1" applyProtection="1">
      <alignment horizontal="left" wrapText="1" indent="2"/>
    </xf>
    <xf numFmtId="49" fontId="7" fillId="0" borderId="40" xfId="96" applyNumberFormat="1" applyProtection="1">
      <alignment horizontal="center"/>
    </xf>
    <xf numFmtId="0" fontId="4" fillId="0" borderId="13" xfId="97" applyNumberFormat="1" applyProtection="1"/>
    <xf numFmtId="49" fontId="18" fillId="0" borderId="4" xfId="38" applyNumberFormat="1" applyFont="1" applyProtection="1">
      <alignment horizontal="center" vertical="center" wrapText="1"/>
    </xf>
    <xf numFmtId="49" fontId="18" fillId="0" borderId="56" xfId="38" applyNumberFormat="1" applyFont="1" applyBorder="1" applyProtection="1">
      <alignment horizontal="center" vertical="center" wrapText="1"/>
    </xf>
    <xf numFmtId="4" fontId="7" fillId="0" borderId="24" xfId="43" applyNumberFormat="1" applyBorder="1" applyProtection="1">
      <alignment horizontal="right"/>
    </xf>
    <xf numFmtId="0" fontId="18" fillId="0" borderId="60" xfId="7" applyNumberFormat="1" applyFont="1" applyBorder="1" applyProtection="1"/>
    <xf numFmtId="0" fontId="19" fillId="0" borderId="0" xfId="0" applyFont="1" applyProtection="1">
      <protection locked="0"/>
    </xf>
    <xf numFmtId="0" fontId="18" fillId="0" borderId="60" xfId="7" applyNumberFormat="1" applyFont="1" applyBorder="1" applyAlignment="1" applyProtection="1">
      <alignment wrapText="1"/>
    </xf>
    <xf numFmtId="49" fontId="18" fillId="0" borderId="16" xfId="35" applyNumberFormat="1" applyFont="1" applyProtection="1">
      <alignment horizontal="center" vertical="center" wrapText="1"/>
    </xf>
    <xf numFmtId="0" fontId="20" fillId="0" borderId="0" xfId="0" applyFont="1" applyProtection="1">
      <protection locked="0"/>
    </xf>
    <xf numFmtId="0" fontId="7" fillId="0" borderId="22" xfId="53" applyNumberFormat="1" applyFill="1" applyProtection="1">
      <alignment horizontal="left" wrapText="1" indent="2"/>
    </xf>
    <xf numFmtId="49" fontId="7" fillId="0" borderId="30" xfId="54" applyNumberFormat="1" applyFill="1" applyProtection="1">
      <alignment horizontal="center"/>
    </xf>
    <xf numFmtId="49" fontId="7" fillId="0" borderId="16" xfId="55" applyNumberFormat="1" applyFill="1" applyProtection="1">
      <alignment horizontal="center"/>
    </xf>
    <xf numFmtId="4" fontId="7" fillId="0" borderId="16" xfId="42" applyNumberFormat="1" applyFill="1" applyProtection="1">
      <alignment horizontal="right"/>
    </xf>
    <xf numFmtId="4" fontId="7" fillId="0" borderId="24" xfId="43" applyNumberFormat="1" applyFill="1" applyBorder="1" applyProtection="1">
      <alignment horizontal="right"/>
    </xf>
    <xf numFmtId="0" fontId="18" fillId="0" borderId="60" xfId="7" applyNumberFormat="1" applyFont="1" applyFill="1" applyBorder="1" applyProtection="1"/>
    <xf numFmtId="0" fontId="19" fillId="0" borderId="0" xfId="0" applyFont="1" applyFill="1" applyProtection="1">
      <protection locked="0"/>
    </xf>
    <xf numFmtId="0" fontId="0" fillId="0" borderId="0" xfId="0" applyFill="1" applyProtection="1">
      <protection locked="0"/>
    </xf>
    <xf numFmtId="4" fontId="7" fillId="0" borderId="24" xfId="42" applyNumberFormat="1" applyFill="1" applyBorder="1" applyProtection="1">
      <alignment horizontal="right"/>
    </xf>
    <xf numFmtId="0" fontId="18" fillId="0" borderId="32" xfId="65" applyNumberFormat="1" applyFont="1" applyFill="1" applyProtection="1">
      <alignment horizontal="left" wrapText="1"/>
    </xf>
    <xf numFmtId="49" fontId="18" fillId="0" borderId="20" xfId="40" applyNumberFormat="1" applyFont="1" applyFill="1" applyProtection="1">
      <alignment horizontal="center" wrapText="1"/>
    </xf>
    <xf numFmtId="49" fontId="18" fillId="0" borderId="21" xfId="66" applyNumberFormat="1" applyFont="1" applyFill="1" applyProtection="1">
      <alignment horizontal="center" wrapText="1"/>
    </xf>
    <xf numFmtId="4" fontId="18" fillId="0" borderId="18" xfId="67" applyNumberFormat="1" applyFont="1" applyFill="1" applyProtection="1">
      <alignment horizontal="right"/>
    </xf>
    <xf numFmtId="4" fontId="18" fillId="0" borderId="52" xfId="68" applyNumberFormat="1" applyFont="1" applyFill="1" applyBorder="1" applyProtection="1">
      <alignment horizontal="right"/>
    </xf>
    <xf numFmtId="0" fontId="20" fillId="0" borderId="0" xfId="0" applyFont="1" applyFill="1" applyProtection="1">
      <protection locked="0"/>
    </xf>
    <xf numFmtId="0" fontId="18" fillId="0" borderId="25" xfId="46" applyNumberFormat="1" applyFont="1" applyFill="1" applyProtection="1">
      <alignment horizontal="left" wrapText="1" indent="1"/>
    </xf>
    <xf numFmtId="49" fontId="18" fillId="0" borderId="30" xfId="70" applyNumberFormat="1" applyFont="1" applyFill="1" applyProtection="1">
      <alignment horizontal="center" wrapText="1"/>
    </xf>
    <xf numFmtId="49" fontId="18" fillId="0" borderId="16" xfId="55" applyNumberFormat="1" applyFont="1" applyFill="1" applyProtection="1">
      <alignment horizontal="center"/>
    </xf>
    <xf numFmtId="49" fontId="18" fillId="0" borderId="24" xfId="71" applyNumberFormat="1" applyFont="1" applyFill="1" applyBorder="1" applyProtection="1">
      <alignment horizontal="center"/>
    </xf>
    <xf numFmtId="0" fontId="18" fillId="0" borderId="22" xfId="53" applyNumberFormat="1" applyFont="1" applyFill="1" applyAlignment="1" applyProtection="1">
      <alignment horizontal="left" vertical="center" wrapText="1"/>
    </xf>
    <xf numFmtId="49" fontId="18" fillId="0" borderId="30" xfId="54" applyNumberFormat="1" applyFont="1" applyFill="1" applyProtection="1">
      <alignment horizontal="center"/>
    </xf>
    <xf numFmtId="4" fontId="18" fillId="0" borderId="16" xfId="42" applyNumberFormat="1" applyFont="1" applyFill="1" applyProtection="1">
      <alignment horizontal="right"/>
    </xf>
    <xf numFmtId="4" fontId="18" fillId="0" borderId="24" xfId="42" applyNumberFormat="1" applyFont="1" applyFill="1" applyBorder="1" applyProtection="1">
      <alignment horizontal="right"/>
    </xf>
    <xf numFmtId="0" fontId="18" fillId="0" borderId="12" xfId="72" applyNumberFormat="1" applyFont="1" applyFill="1" applyAlignment="1" applyProtection="1">
      <alignment vertical="center"/>
    </xf>
    <xf numFmtId="0" fontId="18" fillId="0" borderId="35" xfId="73" applyNumberFormat="1" applyFont="1" applyFill="1" applyProtection="1"/>
    <xf numFmtId="0" fontId="17" fillId="0" borderId="31" xfId="74" applyNumberFormat="1" applyFont="1" applyFill="1" applyAlignment="1" applyProtection="1">
      <alignment horizontal="left" vertical="center" wrapText="1"/>
    </xf>
    <xf numFmtId="0" fontId="18" fillId="0" borderId="36" xfId="75" applyNumberFormat="1" applyFont="1" applyFill="1" applyProtection="1">
      <alignment horizontal="center" wrapText="1"/>
    </xf>
    <xf numFmtId="49" fontId="18" fillId="0" borderId="37" xfId="76" applyNumberFormat="1" applyFont="1" applyFill="1" applyProtection="1">
      <alignment horizontal="center" wrapText="1"/>
    </xf>
    <xf numFmtId="4" fontId="18" fillId="0" borderId="21" xfId="77" applyNumberFormat="1" applyFont="1" applyFill="1" applyProtection="1">
      <alignment horizontal="right"/>
    </xf>
    <xf numFmtId="4" fontId="18" fillId="0" borderId="49" xfId="78" applyNumberFormat="1" applyFont="1" applyFill="1" applyBorder="1" applyProtection="1">
      <alignment horizontal="right"/>
    </xf>
    <xf numFmtId="4" fontId="7" fillId="0" borderId="52" xfId="68" applyNumberFormat="1" applyBorder="1" applyProtection="1">
      <alignment horizontal="right"/>
    </xf>
    <xf numFmtId="49" fontId="7" fillId="0" borderId="29" xfId="87" applyNumberFormat="1" applyBorder="1" applyProtection="1">
      <alignment horizontal="center"/>
    </xf>
    <xf numFmtId="0" fontId="1" fillId="0" borderId="1" xfId="83" applyNumberFormat="1" applyBorder="1" applyProtection="1"/>
    <xf numFmtId="49" fontId="7" fillId="0" borderId="1" xfId="84" applyNumberFormat="1" applyBorder="1" applyProtection="1">
      <alignment horizontal="left"/>
    </xf>
    <xf numFmtId="0" fontId="7" fillId="0" borderId="1" xfId="64" applyNumberFormat="1" applyBorder="1" applyProtection="1"/>
    <xf numFmtId="49" fontId="7" fillId="0" borderId="1" xfId="63" applyNumberFormat="1" applyBorder="1" applyProtection="1"/>
    <xf numFmtId="0" fontId="7" fillId="0" borderId="6" xfId="94" applyNumberFormat="1" applyBorder="1" applyProtection="1">
      <alignment horizontal="left" wrapText="1" indent="2"/>
    </xf>
    <xf numFmtId="49" fontId="7" fillId="0" borderId="57" xfId="47" applyNumberFormat="1" applyBorder="1" applyProtection="1">
      <alignment horizontal="center" wrapText="1"/>
    </xf>
    <xf numFmtId="49" fontId="7" fillId="0" borderId="58" xfId="48" applyNumberFormat="1" applyBorder="1" applyProtection="1">
      <alignment horizontal="center"/>
    </xf>
    <xf numFmtId="49" fontId="7" fillId="0" borderId="5" xfId="87" applyNumberFormat="1" applyBorder="1" applyProtection="1">
      <alignment horizontal="center"/>
    </xf>
    <xf numFmtId="49" fontId="7" fillId="0" borderId="60" xfId="35" applyNumberFormat="1" applyBorder="1" applyProtection="1">
      <alignment horizontal="center" vertical="center" wrapText="1"/>
    </xf>
    <xf numFmtId="49" fontId="7" fillId="0" borderId="60" xfId="37" applyNumberFormat="1" applyBorder="1" applyAlignment="1" applyProtection="1">
      <alignment vertical="center" wrapText="1"/>
    </xf>
    <xf numFmtId="0" fontId="7" fillId="0" borderId="60" xfId="65" applyNumberFormat="1" applyBorder="1" applyProtection="1">
      <alignment horizontal="left" wrapText="1"/>
    </xf>
    <xf numFmtId="49" fontId="7" fillId="0" borderId="60" xfId="40" applyNumberFormat="1" applyBorder="1" applyProtection="1">
      <alignment horizontal="center" wrapText="1"/>
    </xf>
    <xf numFmtId="49" fontId="7" fillId="0" borderId="60" xfId="41" applyNumberFormat="1" applyBorder="1" applyProtection="1">
      <alignment horizontal="center"/>
    </xf>
    <xf numFmtId="4" fontId="7" fillId="0" borderId="60" xfId="42" applyNumberFormat="1" applyBorder="1" applyProtection="1">
      <alignment horizontal="right"/>
    </xf>
    <xf numFmtId="4" fontId="7" fillId="0" borderId="60" xfId="43" applyNumberFormat="1" applyBorder="1" applyProtection="1">
      <alignment horizontal="right"/>
    </xf>
    <xf numFmtId="0" fontId="7" fillId="0" borderId="60" xfId="86" applyNumberFormat="1" applyBorder="1" applyProtection="1">
      <alignment horizontal="left" wrapText="1"/>
    </xf>
    <xf numFmtId="49" fontId="7" fillId="0" borderId="60" xfId="47" applyNumberFormat="1" applyBorder="1" applyProtection="1">
      <alignment horizontal="center" wrapText="1"/>
    </xf>
    <xf numFmtId="49" fontId="7" fillId="0" borderId="60" xfId="48" applyNumberFormat="1" applyBorder="1" applyProtection="1">
      <alignment horizontal="center"/>
    </xf>
    <xf numFmtId="0" fontId="4" fillId="0" borderId="60" xfId="89" applyNumberFormat="1" applyBorder="1" applyProtection="1"/>
    <xf numFmtId="0" fontId="4" fillId="0" borderId="60" xfId="90" applyNumberFormat="1" applyBorder="1" applyProtection="1"/>
    <xf numFmtId="0" fontId="7" fillId="0" borderId="60" xfId="91" applyNumberFormat="1" applyBorder="1" applyProtection="1">
      <alignment horizontal="left" wrapText="1" indent="1"/>
    </xf>
    <xf numFmtId="49" fontId="7" fillId="0" borderId="60" xfId="92" applyNumberFormat="1" applyBorder="1" applyProtection="1">
      <alignment horizontal="center" wrapText="1"/>
    </xf>
    <xf numFmtId="49" fontId="7" fillId="0" borderId="60" xfId="85" applyNumberFormat="1" applyBorder="1" applyProtection="1">
      <alignment horizontal="center"/>
    </xf>
    <xf numFmtId="4" fontId="7" fillId="0" borderId="60" xfId="67" applyNumberFormat="1" applyBorder="1" applyProtection="1">
      <alignment horizontal="right"/>
    </xf>
    <xf numFmtId="4" fontId="7" fillId="0" borderId="60" xfId="68" applyNumberFormat="1" applyBorder="1" applyProtection="1">
      <alignment horizontal="right"/>
    </xf>
    <xf numFmtId="0" fontId="17" fillId="0" borderId="1" xfId="1" applyNumberFormat="1" applyFont="1" applyAlignment="1" applyProtection="1">
      <alignment horizontal="center"/>
    </xf>
    <xf numFmtId="0" fontId="1" fillId="0" borderId="1" xfId="1" applyNumberFormat="1" applyAlignment="1" applyProtection="1">
      <alignment horizontal="center"/>
    </xf>
    <xf numFmtId="0" fontId="21" fillId="0" borderId="1" xfId="5" applyNumberFormat="1" applyFont="1" applyAlignment="1" applyProtection="1">
      <alignment horizontal="center"/>
    </xf>
    <xf numFmtId="49" fontId="7" fillId="0" borderId="16" xfId="35" applyNumberFormat="1" applyProtection="1">
      <alignment horizontal="center" vertical="center" wrapText="1"/>
    </xf>
    <xf numFmtId="49" fontId="7" fillId="0" borderId="16" xfId="35">
      <alignment horizontal="center" vertical="center" wrapText="1"/>
    </xf>
    <xf numFmtId="49" fontId="7" fillId="0" borderId="27" xfId="37" applyNumberFormat="1" applyBorder="1" applyAlignment="1" applyProtection="1">
      <alignment horizontal="center" vertical="center" wrapText="1"/>
    </xf>
    <xf numFmtId="49" fontId="7" fillId="0" borderId="18" xfId="37" applyNumberFormat="1" applyAlignment="1" applyProtection="1">
      <alignment horizontal="center" vertical="center" wrapText="1"/>
    </xf>
    <xf numFmtId="49" fontId="7" fillId="0" borderId="61" xfId="37" applyNumberFormat="1" applyBorder="1" applyAlignment="1" applyProtection="1">
      <alignment horizontal="center" vertical="center" wrapText="1"/>
    </xf>
    <xf numFmtId="49" fontId="7" fillId="0" borderId="62" xfId="37" applyNumberFormat="1" applyBorder="1" applyAlignment="1" applyProtection="1">
      <alignment horizontal="center" vertical="center" wrapText="1"/>
    </xf>
    <xf numFmtId="0" fontId="18" fillId="0" borderId="63" xfId="7" applyNumberFormat="1" applyFont="1" applyBorder="1" applyAlignment="1" applyProtection="1">
      <alignment horizontal="center" wrapText="1"/>
    </xf>
    <xf numFmtId="0" fontId="18" fillId="0" borderId="64" xfId="7" applyNumberFormat="1" applyFont="1" applyBorder="1" applyAlignment="1" applyProtection="1">
      <alignment horizontal="center" wrapText="1"/>
    </xf>
    <xf numFmtId="49" fontId="18" fillId="0" borderId="16" xfId="35" applyNumberFormat="1" applyFont="1" applyProtection="1">
      <alignment horizontal="center" vertical="center" wrapText="1"/>
    </xf>
    <xf numFmtId="49" fontId="18" fillId="0" borderId="16" xfId="35" applyFont="1">
      <alignment horizontal="center" vertical="center" wrapText="1"/>
    </xf>
    <xf numFmtId="0" fontId="18" fillId="0" borderId="60" xfId="7" applyNumberFormat="1" applyFont="1" applyBorder="1" applyAlignment="1" applyProtection="1">
      <alignment horizontal="center" wrapText="1"/>
    </xf>
    <xf numFmtId="49" fontId="18" fillId="0" borderId="29" xfId="37" applyNumberFormat="1" applyFont="1" applyBorder="1" applyAlignment="1" applyProtection="1">
      <alignment horizontal="center" vertical="center" wrapText="1"/>
    </xf>
    <xf numFmtId="49" fontId="18" fillId="0" borderId="52" xfId="37" applyNumberFormat="1" applyFont="1" applyBorder="1" applyAlignment="1" applyProtection="1">
      <alignment horizontal="center" vertical="center" wrapText="1"/>
    </xf>
    <xf numFmtId="49" fontId="18" fillId="0" borderId="27" xfId="37" applyNumberFormat="1" applyFont="1" applyBorder="1" applyAlignment="1" applyProtection="1">
      <alignment horizontal="center" vertical="center" wrapText="1"/>
    </xf>
    <xf numFmtId="49" fontId="18" fillId="0" borderId="18" xfId="37" applyNumberFormat="1" applyFont="1" applyAlignment="1" applyProtection="1">
      <alignment horizontal="center" vertical="center" wrapText="1"/>
    </xf>
    <xf numFmtId="49" fontId="18" fillId="0" borderId="27" xfId="35" applyNumberFormat="1" applyFont="1" applyBorder="1" applyAlignment="1" applyProtection="1">
      <alignment horizontal="center" vertical="center" wrapText="1"/>
    </xf>
    <xf numFmtId="49" fontId="18" fillId="0" borderId="18" xfId="35" applyNumberFormat="1" applyFont="1" applyBorder="1" applyAlignment="1" applyProtection="1">
      <alignment horizontal="center" vertical="center" wrapText="1"/>
    </xf>
    <xf numFmtId="0" fontId="17" fillId="0" borderId="1" xfId="82" applyNumberFormat="1" applyFont="1" applyAlignment="1" applyProtection="1">
      <alignment horizontal="center"/>
    </xf>
    <xf numFmtId="0" fontId="18" fillId="0" borderId="63" xfId="7" applyNumberFormat="1" applyFont="1" applyBorder="1" applyAlignment="1" applyProtection="1">
      <alignment horizontal="center"/>
    </xf>
    <xf numFmtId="0" fontId="18" fillId="0" borderId="64" xfId="7" applyNumberFormat="1" applyFont="1" applyBorder="1" applyAlignment="1" applyProtection="1">
      <alignment horizontal="center"/>
    </xf>
    <xf numFmtId="49" fontId="7" fillId="0" borderId="60" xfId="35" applyNumberFormat="1" applyBorder="1" applyProtection="1">
      <alignment horizontal="center" vertical="center" wrapText="1"/>
    </xf>
    <xf numFmtId="49" fontId="7" fillId="0" borderId="60" xfId="35" applyBorder="1">
      <alignment horizontal="center" vertical="center" wrapText="1"/>
    </xf>
    <xf numFmtId="49" fontId="18" fillId="0" borderId="60" xfId="37" applyNumberFormat="1" applyFont="1" applyBorder="1" applyAlignment="1" applyProtection="1">
      <alignment horizontal="center" vertical="center" wrapText="1"/>
    </xf>
  </cellXfs>
  <cellStyles count="186">
    <cellStyle name="br" xfId="181"/>
    <cellStyle name="col" xfId="180"/>
    <cellStyle name="style0" xfId="182"/>
    <cellStyle name="td" xfId="183"/>
    <cellStyle name="tr" xfId="179"/>
    <cellStyle name="xl100" xfId="64"/>
    <cellStyle name="xl101" xfId="69"/>
    <cellStyle name="xl102" xfId="79"/>
    <cellStyle name="xl103" xfId="83"/>
    <cellStyle name="xl104" xfId="91"/>
    <cellStyle name="xl105" xfId="86"/>
    <cellStyle name="xl106" xfId="94"/>
    <cellStyle name="xl107" xfId="97"/>
    <cellStyle name="xl108" xfId="81"/>
    <cellStyle name="xl109" xfId="84"/>
    <cellStyle name="xl110" xfId="92"/>
    <cellStyle name="xl111" xfId="96"/>
    <cellStyle name="xl112" xfId="82"/>
    <cellStyle name="xl113" xfId="85"/>
    <cellStyle name="xl114" xfId="87"/>
    <cellStyle name="xl115" xfId="93"/>
    <cellStyle name="xl116" xfId="88"/>
    <cellStyle name="xl117" xfId="95"/>
    <cellStyle name="xl118" xfId="89"/>
    <cellStyle name="xl119" xfId="90"/>
    <cellStyle name="xl120" xfId="99"/>
    <cellStyle name="xl121" xfId="123"/>
    <cellStyle name="xl122" xfId="127"/>
    <cellStyle name="xl123" xfId="131"/>
    <cellStyle name="xl124" xfId="148"/>
    <cellStyle name="xl125" xfId="150"/>
    <cellStyle name="xl126" xfId="151"/>
    <cellStyle name="xl127" xfId="98"/>
    <cellStyle name="xl128" xfId="156"/>
    <cellStyle name="xl129" xfId="174"/>
    <cellStyle name="xl130" xfId="177"/>
    <cellStyle name="xl131" xfId="100"/>
    <cellStyle name="xl132" xfId="104"/>
    <cellStyle name="xl133" xfId="107"/>
    <cellStyle name="xl134" xfId="109"/>
    <cellStyle name="xl135" xfId="114"/>
    <cellStyle name="xl136" xfId="116"/>
    <cellStyle name="xl137" xfId="118"/>
    <cellStyle name="xl138" xfId="119"/>
    <cellStyle name="xl139" xfId="124"/>
    <cellStyle name="xl140" xfId="128"/>
    <cellStyle name="xl141" xfId="132"/>
    <cellStyle name="xl142" xfId="136"/>
    <cellStyle name="xl143" xfId="139"/>
    <cellStyle name="xl144" xfId="142"/>
    <cellStyle name="xl145" xfId="144"/>
    <cellStyle name="xl146" xfId="145"/>
    <cellStyle name="xl147" xfId="157"/>
    <cellStyle name="xl148" xfId="105"/>
    <cellStyle name="xl149" xfId="108"/>
    <cellStyle name="xl150" xfId="110"/>
    <cellStyle name="xl151" xfId="115"/>
    <cellStyle name="xl152" xfId="117"/>
    <cellStyle name="xl153" xfId="120"/>
    <cellStyle name="xl154" xfId="125"/>
    <cellStyle name="xl155" xfId="129"/>
    <cellStyle name="xl156" xfId="133"/>
    <cellStyle name="xl157" xfId="135"/>
    <cellStyle name="xl158" xfId="137"/>
    <cellStyle name="xl159" xfId="146"/>
    <cellStyle name="xl160" xfId="153"/>
    <cellStyle name="xl161" xfId="158"/>
    <cellStyle name="xl162" xfId="159"/>
    <cellStyle name="xl163" xfId="160"/>
    <cellStyle name="xl164" xfId="161"/>
    <cellStyle name="xl165" xfId="162"/>
    <cellStyle name="xl166" xfId="163"/>
    <cellStyle name="xl167" xfId="164"/>
    <cellStyle name="xl168" xfId="165"/>
    <cellStyle name="xl169" xfId="166"/>
    <cellStyle name="xl170" xfId="167"/>
    <cellStyle name="xl171" xfId="168"/>
    <cellStyle name="xl172" xfId="103"/>
    <cellStyle name="xl173" xfId="111"/>
    <cellStyle name="xl174" xfId="121"/>
    <cellStyle name="xl175" xfId="126"/>
    <cellStyle name="xl176" xfId="130"/>
    <cellStyle name="xl177" xfId="134"/>
    <cellStyle name="xl178" xfId="149"/>
    <cellStyle name="xl179" xfId="112"/>
    <cellStyle name="xl180" xfId="154"/>
    <cellStyle name="xl181" xfId="169"/>
    <cellStyle name="xl182" xfId="172"/>
    <cellStyle name="xl183" xfId="175"/>
    <cellStyle name="xl184" xfId="178"/>
    <cellStyle name="xl185" xfId="170"/>
    <cellStyle name="xl186" xfId="173"/>
    <cellStyle name="xl187" xfId="171"/>
    <cellStyle name="xl188" xfId="101"/>
    <cellStyle name="xl189" xfId="138"/>
    <cellStyle name="xl190" xfId="140"/>
    <cellStyle name="xl191" xfId="143"/>
    <cellStyle name="xl192" xfId="147"/>
    <cellStyle name="xl193" xfId="152"/>
    <cellStyle name="xl194" xfId="113"/>
    <cellStyle name="xl195" xfId="155"/>
    <cellStyle name="xl196" xfId="122"/>
    <cellStyle name="xl197" xfId="176"/>
    <cellStyle name="xl198" xfId="102"/>
    <cellStyle name="xl199" xfId="141"/>
    <cellStyle name="xl200" xfId="106"/>
    <cellStyle name="xl21" xfId="184"/>
    <cellStyle name="xl22" xfId="1"/>
    <cellStyle name="xl23" xfId="8"/>
    <cellStyle name="xl24" xfId="12"/>
    <cellStyle name="xl25" xfId="19"/>
    <cellStyle name="xl26" xfId="7"/>
    <cellStyle name="xl27" xfId="5"/>
    <cellStyle name="xl28" xfId="35"/>
    <cellStyle name="xl29" xfId="39"/>
    <cellStyle name="xl30" xfId="46"/>
    <cellStyle name="xl31" xfId="53"/>
    <cellStyle name="xl32" xfId="185"/>
    <cellStyle name="xl33" xfId="13"/>
    <cellStyle name="xl34" xfId="30"/>
    <cellStyle name="xl35" xfId="40"/>
    <cellStyle name="xl36" xfId="47"/>
    <cellStyle name="xl37" xfId="54"/>
    <cellStyle name="xl38" xfId="57"/>
    <cellStyle name="xl39" xfId="31"/>
    <cellStyle name="xl40" xfId="23"/>
    <cellStyle name="xl41" xfId="41"/>
    <cellStyle name="xl42" xfId="48"/>
    <cellStyle name="xl43" xfId="55"/>
    <cellStyle name="xl44" xfId="37"/>
    <cellStyle name="xl45" xfId="38"/>
    <cellStyle name="xl46" xfId="42"/>
    <cellStyle name="xl47" xfId="59"/>
    <cellStyle name="xl48" xfId="2"/>
    <cellStyle name="xl49" xfId="20"/>
    <cellStyle name="xl50" xfId="26"/>
    <cellStyle name="xl51" xfId="28"/>
    <cellStyle name="xl52" xfId="9"/>
    <cellStyle name="xl53" xfId="14"/>
    <cellStyle name="xl54" xfId="21"/>
    <cellStyle name="xl55" xfId="3"/>
    <cellStyle name="xl56" xfId="34"/>
    <cellStyle name="xl57" xfId="10"/>
    <cellStyle name="xl58" xfId="15"/>
    <cellStyle name="xl59" xfId="22"/>
    <cellStyle name="xl60" xfId="25"/>
    <cellStyle name="xl61" xfId="27"/>
    <cellStyle name="xl62" xfId="29"/>
    <cellStyle name="xl63" xfId="32"/>
    <cellStyle name="xl64" xfId="33"/>
    <cellStyle name="xl65" xfId="4"/>
    <cellStyle name="xl66" xfId="11"/>
    <cellStyle name="xl67" xfId="16"/>
    <cellStyle name="xl68" xfId="43"/>
    <cellStyle name="xl69" xfId="6"/>
    <cellStyle name="xl70" xfId="17"/>
    <cellStyle name="xl71" xfId="24"/>
    <cellStyle name="xl72" xfId="36"/>
    <cellStyle name="xl73" xfId="44"/>
    <cellStyle name="xl74" xfId="49"/>
    <cellStyle name="xl75" xfId="56"/>
    <cellStyle name="xl76" xfId="58"/>
    <cellStyle name="xl77" xfId="18"/>
    <cellStyle name="xl78" xfId="45"/>
    <cellStyle name="xl79" xfId="50"/>
    <cellStyle name="xl80" xfId="51"/>
    <cellStyle name="xl81" xfId="52"/>
    <cellStyle name="xl82" xfId="60"/>
    <cellStyle name="xl83" xfId="62"/>
    <cellStyle name="xl84" xfId="65"/>
    <cellStyle name="xl85" xfId="72"/>
    <cellStyle name="xl86" xfId="74"/>
    <cellStyle name="xl87" xfId="61"/>
    <cellStyle name="xl88" xfId="70"/>
    <cellStyle name="xl89" xfId="73"/>
    <cellStyle name="xl90" xfId="75"/>
    <cellStyle name="xl91" xfId="80"/>
    <cellStyle name="xl92" xfId="66"/>
    <cellStyle name="xl93" xfId="76"/>
    <cellStyle name="xl94" xfId="63"/>
    <cellStyle name="xl95" xfId="67"/>
    <cellStyle name="xl96" xfId="77"/>
    <cellStyle name="xl97" xfId="68"/>
    <cellStyle name="xl98" xfId="71"/>
    <cellStyle name="xl99" xfId="78"/>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1"/>
  <sheetViews>
    <sheetView tabSelected="1" zoomScale="130" zoomScaleNormal="130" zoomScaleSheetLayoutView="70" zoomScalePageLayoutView="70" workbookViewId="0">
      <selection activeCell="I6" sqref="I6"/>
    </sheetView>
  </sheetViews>
  <sheetFormatPr defaultRowHeight="15" x14ac:dyDescent="0.25"/>
  <cols>
    <col min="1" max="1" width="50.85546875" style="1" customWidth="1"/>
    <col min="2" max="2" width="7.42578125" style="1" customWidth="1"/>
    <col min="3" max="3" width="21.85546875" style="1" customWidth="1"/>
    <col min="4" max="6" width="18.7109375" style="1" customWidth="1"/>
    <col min="7" max="7" width="9.140625" style="1" customWidth="1"/>
    <col min="8" max="16384" width="9.140625" style="1"/>
  </cols>
  <sheetData>
    <row r="1" spans="1:8" ht="12.95" customHeight="1" x14ac:dyDescent="0.25">
      <c r="A1" s="98" t="s">
        <v>730</v>
      </c>
      <c r="B1" s="98"/>
      <c r="C1" s="98"/>
      <c r="D1" s="98"/>
      <c r="E1" s="98"/>
      <c r="F1" s="98"/>
      <c r="G1" s="98"/>
    </row>
    <row r="2" spans="1:8" ht="24.75" customHeight="1" x14ac:dyDescent="0.25">
      <c r="A2" s="96" t="s">
        <v>739</v>
      </c>
      <c r="B2" s="97"/>
      <c r="C2" s="97"/>
      <c r="D2" s="97"/>
      <c r="E2" s="97"/>
      <c r="F2" s="97"/>
      <c r="G2" s="97"/>
    </row>
    <row r="3" spans="1:8" ht="11.45" customHeight="1" x14ac:dyDescent="0.25">
      <c r="A3" s="99" t="s">
        <v>0</v>
      </c>
      <c r="B3" s="99" t="s">
        <v>1</v>
      </c>
      <c r="C3" s="99" t="s">
        <v>2</v>
      </c>
      <c r="D3" s="101" t="s">
        <v>731</v>
      </c>
      <c r="E3" s="101" t="s">
        <v>732</v>
      </c>
      <c r="F3" s="103" t="s">
        <v>733</v>
      </c>
      <c r="G3" s="105" t="s">
        <v>734</v>
      </c>
      <c r="H3" s="35"/>
    </row>
    <row r="4" spans="1:8" x14ac:dyDescent="0.25">
      <c r="A4" s="100"/>
      <c r="B4" s="100"/>
      <c r="C4" s="100"/>
      <c r="D4" s="102"/>
      <c r="E4" s="102"/>
      <c r="F4" s="104"/>
      <c r="G4" s="106"/>
      <c r="H4" s="35"/>
    </row>
    <row r="5" spans="1:8" ht="11.45" customHeight="1" thickBot="1" x14ac:dyDescent="0.3">
      <c r="A5" s="6" t="s">
        <v>4</v>
      </c>
      <c r="B5" s="6" t="s">
        <v>5</v>
      </c>
      <c r="C5" s="6" t="s">
        <v>6</v>
      </c>
      <c r="D5" s="31" t="s">
        <v>736</v>
      </c>
      <c r="E5" s="31" t="s">
        <v>737</v>
      </c>
      <c r="F5" s="32" t="s">
        <v>738</v>
      </c>
      <c r="G5" s="36">
        <v>7</v>
      </c>
      <c r="H5" s="35"/>
    </row>
    <row r="6" spans="1:8" ht="21.75" customHeight="1" x14ac:dyDescent="0.25">
      <c r="A6" s="7" t="s">
        <v>7</v>
      </c>
      <c r="B6" s="8" t="s">
        <v>8</v>
      </c>
      <c r="C6" s="9" t="s">
        <v>9</v>
      </c>
      <c r="D6" s="10">
        <v>648400000.70000005</v>
      </c>
      <c r="E6" s="10">
        <v>311674510.41000003</v>
      </c>
      <c r="F6" s="33">
        <f>F8+F113</f>
        <v>648114494.41999996</v>
      </c>
      <c r="G6" s="34">
        <f>F6*100/D6</f>
        <v>99.955967569449115</v>
      </c>
      <c r="H6" s="35"/>
    </row>
    <row r="7" spans="1:8" ht="15" customHeight="1" x14ac:dyDescent="0.25">
      <c r="A7" s="11" t="s">
        <v>11</v>
      </c>
      <c r="B7" s="12"/>
      <c r="C7" s="13"/>
      <c r="D7" s="13"/>
      <c r="E7" s="13"/>
      <c r="F7" s="14"/>
      <c r="G7" s="34"/>
      <c r="H7" s="35"/>
    </row>
    <row r="8" spans="1:8" x14ac:dyDescent="0.25">
      <c r="A8" s="15" t="s">
        <v>12</v>
      </c>
      <c r="B8" s="16" t="s">
        <v>8</v>
      </c>
      <c r="C8" s="17" t="s">
        <v>13</v>
      </c>
      <c r="D8" s="10">
        <v>61446013.789999999</v>
      </c>
      <c r="E8" s="10">
        <v>39842235.869999997</v>
      </c>
      <c r="F8" s="33">
        <f>F9+F16+F26+F40+F45+F55+F58+F67+F77+F108</f>
        <v>61160507.510000005</v>
      </c>
      <c r="G8" s="34">
        <f t="shared" ref="G8:G70" si="0">F8*100/D8</f>
        <v>99.535354268910353</v>
      </c>
      <c r="H8" s="35"/>
    </row>
    <row r="9" spans="1:8" x14ac:dyDescent="0.25">
      <c r="A9" s="39" t="s">
        <v>14</v>
      </c>
      <c r="B9" s="40" t="s">
        <v>8</v>
      </c>
      <c r="C9" s="41" t="s">
        <v>15</v>
      </c>
      <c r="D9" s="42">
        <v>32255050</v>
      </c>
      <c r="E9" s="42">
        <v>18729456.629999999</v>
      </c>
      <c r="F9" s="43">
        <f>F10</f>
        <v>32541605.399999999</v>
      </c>
      <c r="G9" s="44">
        <f t="shared" si="0"/>
        <v>100.88840476142495</v>
      </c>
      <c r="H9" s="35"/>
    </row>
    <row r="10" spans="1:8" x14ac:dyDescent="0.25">
      <c r="A10" s="15" t="s">
        <v>16</v>
      </c>
      <c r="B10" s="16" t="s">
        <v>8</v>
      </c>
      <c r="C10" s="17" t="s">
        <v>17</v>
      </c>
      <c r="D10" s="10">
        <v>32255050</v>
      </c>
      <c r="E10" s="10">
        <v>18729456.629999999</v>
      </c>
      <c r="F10" s="33">
        <f>F11+F12+F13+F14+F15</f>
        <v>32541605.399999999</v>
      </c>
      <c r="G10" s="34">
        <f t="shared" si="0"/>
        <v>100.88840476142495</v>
      </c>
      <c r="H10" s="35"/>
    </row>
    <row r="11" spans="1:8" ht="90.75" x14ac:dyDescent="0.25">
      <c r="A11" s="15" t="s">
        <v>18</v>
      </c>
      <c r="B11" s="16" t="s">
        <v>8</v>
      </c>
      <c r="C11" s="17" t="s">
        <v>19</v>
      </c>
      <c r="D11" s="10">
        <v>31698950</v>
      </c>
      <c r="E11" s="10">
        <v>17790792.75</v>
      </c>
      <c r="F11" s="33">
        <f>D11</f>
        <v>31698950</v>
      </c>
      <c r="G11" s="34">
        <f t="shared" si="0"/>
        <v>100</v>
      </c>
      <c r="H11" s="35"/>
    </row>
    <row r="12" spans="1:8" ht="79.5" x14ac:dyDescent="0.25">
      <c r="A12" s="15" t="s">
        <v>20</v>
      </c>
      <c r="B12" s="16" t="s">
        <v>8</v>
      </c>
      <c r="C12" s="17" t="s">
        <v>21</v>
      </c>
      <c r="D12" s="10">
        <v>232950</v>
      </c>
      <c r="E12" s="10">
        <v>79990.63</v>
      </c>
      <c r="F12" s="33">
        <v>232950</v>
      </c>
      <c r="G12" s="34">
        <f t="shared" si="0"/>
        <v>100</v>
      </c>
      <c r="H12" s="35"/>
    </row>
    <row r="13" spans="1:8" ht="68.25" x14ac:dyDescent="0.25">
      <c r="A13" s="15" t="s">
        <v>22</v>
      </c>
      <c r="B13" s="16" t="s">
        <v>8</v>
      </c>
      <c r="C13" s="17" t="s">
        <v>23</v>
      </c>
      <c r="D13" s="10">
        <v>286100</v>
      </c>
      <c r="E13" s="10">
        <v>522557.85</v>
      </c>
      <c r="F13" s="33">
        <v>286100</v>
      </c>
      <c r="G13" s="34">
        <f t="shared" si="0"/>
        <v>100</v>
      </c>
      <c r="H13" s="35"/>
    </row>
    <row r="14" spans="1:8" ht="68.25" x14ac:dyDescent="0.25">
      <c r="A14" s="15" t="s">
        <v>24</v>
      </c>
      <c r="B14" s="16" t="s">
        <v>8</v>
      </c>
      <c r="C14" s="17" t="s">
        <v>25</v>
      </c>
      <c r="D14" s="10">
        <v>37050</v>
      </c>
      <c r="E14" s="10">
        <v>49560</v>
      </c>
      <c r="F14" s="33">
        <v>37050</v>
      </c>
      <c r="G14" s="34">
        <f t="shared" si="0"/>
        <v>100</v>
      </c>
      <c r="H14" s="35"/>
    </row>
    <row r="15" spans="1:8" ht="57" x14ac:dyDescent="0.25">
      <c r="A15" s="15" t="s">
        <v>26</v>
      </c>
      <c r="B15" s="16" t="s">
        <v>8</v>
      </c>
      <c r="C15" s="17" t="s">
        <v>27</v>
      </c>
      <c r="D15" s="10" t="s">
        <v>10</v>
      </c>
      <c r="E15" s="10">
        <v>286555.40000000002</v>
      </c>
      <c r="F15" s="33">
        <v>286555.40000000002</v>
      </c>
      <c r="G15" s="34"/>
      <c r="H15" s="35"/>
    </row>
    <row r="16" spans="1:8" ht="23.25" x14ac:dyDescent="0.25">
      <c r="A16" s="39" t="s">
        <v>28</v>
      </c>
      <c r="B16" s="40" t="s">
        <v>8</v>
      </c>
      <c r="C16" s="41" t="s">
        <v>29</v>
      </c>
      <c r="D16" s="42">
        <v>9905600</v>
      </c>
      <c r="E16" s="42">
        <v>6998062.21</v>
      </c>
      <c r="F16" s="43">
        <f>F17</f>
        <v>9905600</v>
      </c>
      <c r="G16" s="44">
        <f t="shared" si="0"/>
        <v>100</v>
      </c>
      <c r="H16" s="35"/>
    </row>
    <row r="17" spans="1:8" ht="23.25" x14ac:dyDescent="0.25">
      <c r="A17" s="15" t="s">
        <v>30</v>
      </c>
      <c r="B17" s="16" t="s">
        <v>8</v>
      </c>
      <c r="C17" s="17" t="s">
        <v>31</v>
      </c>
      <c r="D17" s="10">
        <v>9905600</v>
      </c>
      <c r="E17" s="10">
        <v>6998062.21</v>
      </c>
      <c r="F17" s="33">
        <f>F18+F20+F22+F24</f>
        <v>9905600</v>
      </c>
      <c r="G17" s="34">
        <f t="shared" si="0"/>
        <v>100</v>
      </c>
      <c r="H17" s="35"/>
    </row>
    <row r="18" spans="1:8" ht="57" x14ac:dyDescent="0.25">
      <c r="A18" s="15" t="s">
        <v>32</v>
      </c>
      <c r="B18" s="16" t="s">
        <v>8</v>
      </c>
      <c r="C18" s="17" t="s">
        <v>33</v>
      </c>
      <c r="D18" s="10">
        <v>5166200</v>
      </c>
      <c r="E18" s="10">
        <v>3596698.44</v>
      </c>
      <c r="F18" s="33">
        <f>F19</f>
        <v>5166200</v>
      </c>
      <c r="G18" s="34">
        <f t="shared" si="0"/>
        <v>100</v>
      </c>
      <c r="H18" s="35"/>
    </row>
    <row r="19" spans="1:8" ht="90.75" x14ac:dyDescent="0.25">
      <c r="A19" s="15" t="s">
        <v>34</v>
      </c>
      <c r="B19" s="16" t="s">
        <v>8</v>
      </c>
      <c r="C19" s="17" t="s">
        <v>35</v>
      </c>
      <c r="D19" s="10">
        <v>5166200</v>
      </c>
      <c r="E19" s="10">
        <v>3596698.44</v>
      </c>
      <c r="F19" s="33">
        <v>5166200</v>
      </c>
      <c r="G19" s="34">
        <f t="shared" si="0"/>
        <v>100</v>
      </c>
      <c r="H19" s="35"/>
    </row>
    <row r="20" spans="1:8" ht="68.25" x14ac:dyDescent="0.25">
      <c r="A20" s="15" t="s">
        <v>36</v>
      </c>
      <c r="B20" s="16" t="s">
        <v>8</v>
      </c>
      <c r="C20" s="17" t="s">
        <v>37</v>
      </c>
      <c r="D20" s="10">
        <v>24600</v>
      </c>
      <c r="E20" s="10">
        <v>21237.49</v>
      </c>
      <c r="F20" s="33">
        <f>F21</f>
        <v>24600</v>
      </c>
      <c r="G20" s="34">
        <f t="shared" si="0"/>
        <v>100</v>
      </c>
      <c r="H20" s="35"/>
    </row>
    <row r="21" spans="1:8" ht="102" x14ac:dyDescent="0.25">
      <c r="A21" s="15" t="s">
        <v>38</v>
      </c>
      <c r="B21" s="16" t="s">
        <v>8</v>
      </c>
      <c r="C21" s="17" t="s">
        <v>39</v>
      </c>
      <c r="D21" s="10">
        <v>24600</v>
      </c>
      <c r="E21" s="10">
        <v>21237.49</v>
      </c>
      <c r="F21" s="33">
        <v>24600</v>
      </c>
      <c r="G21" s="34">
        <f t="shared" si="0"/>
        <v>100</v>
      </c>
      <c r="H21" s="35"/>
    </row>
    <row r="22" spans="1:8" ht="57" x14ac:dyDescent="0.25">
      <c r="A22" s="15" t="s">
        <v>40</v>
      </c>
      <c r="B22" s="16" t="s">
        <v>8</v>
      </c>
      <c r="C22" s="17" t="s">
        <v>41</v>
      </c>
      <c r="D22" s="10">
        <v>5356800</v>
      </c>
      <c r="E22" s="10">
        <v>3789190.51</v>
      </c>
      <c r="F22" s="33">
        <f>F23</f>
        <v>5356800</v>
      </c>
      <c r="G22" s="34">
        <f t="shared" si="0"/>
        <v>100</v>
      </c>
      <c r="H22" s="35"/>
    </row>
    <row r="23" spans="1:8" ht="90.75" x14ac:dyDescent="0.25">
      <c r="A23" s="15" t="s">
        <v>42</v>
      </c>
      <c r="B23" s="16" t="s">
        <v>8</v>
      </c>
      <c r="C23" s="17" t="s">
        <v>43</v>
      </c>
      <c r="D23" s="10">
        <v>5356800</v>
      </c>
      <c r="E23" s="10">
        <v>3789190.51</v>
      </c>
      <c r="F23" s="33">
        <v>5356800</v>
      </c>
      <c r="G23" s="34">
        <f t="shared" si="0"/>
        <v>100</v>
      </c>
      <c r="H23" s="35"/>
    </row>
    <row r="24" spans="1:8" ht="57" x14ac:dyDescent="0.25">
      <c r="A24" s="15" t="s">
        <v>44</v>
      </c>
      <c r="B24" s="16" t="s">
        <v>8</v>
      </c>
      <c r="C24" s="17" t="s">
        <v>45</v>
      </c>
      <c r="D24" s="10">
        <v>-642000</v>
      </c>
      <c r="E24" s="10">
        <v>-409064.23</v>
      </c>
      <c r="F24" s="33">
        <f>F25</f>
        <v>-642000</v>
      </c>
      <c r="G24" s="34">
        <f t="shared" si="0"/>
        <v>100</v>
      </c>
      <c r="H24" s="35"/>
    </row>
    <row r="25" spans="1:8" ht="90.75" x14ac:dyDescent="0.25">
      <c r="A25" s="15" t="s">
        <v>46</v>
      </c>
      <c r="B25" s="16" t="s">
        <v>8</v>
      </c>
      <c r="C25" s="17" t="s">
        <v>47</v>
      </c>
      <c r="D25" s="10">
        <v>-642000</v>
      </c>
      <c r="E25" s="10">
        <v>-409064.23</v>
      </c>
      <c r="F25" s="33">
        <v>-642000</v>
      </c>
      <c r="G25" s="34">
        <f t="shared" si="0"/>
        <v>100</v>
      </c>
      <c r="H25" s="35"/>
    </row>
    <row r="26" spans="1:8" x14ac:dyDescent="0.25">
      <c r="A26" s="39" t="s">
        <v>48</v>
      </c>
      <c r="B26" s="40" t="s">
        <v>8</v>
      </c>
      <c r="C26" s="41" t="s">
        <v>49</v>
      </c>
      <c r="D26" s="42">
        <v>5882160</v>
      </c>
      <c r="E26" s="42">
        <v>5838977.54</v>
      </c>
      <c r="F26" s="43">
        <f>F27+F34+F36++F38</f>
        <v>6285385.6300000008</v>
      </c>
      <c r="G26" s="44">
        <f t="shared" si="0"/>
        <v>106.85506055598626</v>
      </c>
      <c r="H26" s="45"/>
    </row>
    <row r="27" spans="1:8" ht="23.25" x14ac:dyDescent="0.25">
      <c r="A27" s="15" t="s">
        <v>50</v>
      </c>
      <c r="B27" s="16" t="s">
        <v>8</v>
      </c>
      <c r="C27" s="17" t="s">
        <v>51</v>
      </c>
      <c r="D27" s="10">
        <v>4085460</v>
      </c>
      <c r="E27" s="10">
        <v>4374516.3899999997</v>
      </c>
      <c r="F27" s="33">
        <f>F28+F30+F32+F33</f>
        <v>4514778.7600000007</v>
      </c>
      <c r="G27" s="34">
        <f t="shared" si="0"/>
        <v>110.50845584095795</v>
      </c>
      <c r="H27" s="35"/>
    </row>
    <row r="28" spans="1:8" ht="23.25" x14ac:dyDescent="0.25">
      <c r="A28" s="15" t="s">
        <v>52</v>
      </c>
      <c r="B28" s="16" t="s">
        <v>8</v>
      </c>
      <c r="C28" s="17" t="s">
        <v>53</v>
      </c>
      <c r="D28" s="10">
        <v>2015130</v>
      </c>
      <c r="E28" s="10">
        <v>2279894.2799999998</v>
      </c>
      <c r="F28" s="33">
        <v>2379894.2799999998</v>
      </c>
      <c r="G28" s="34">
        <f t="shared" si="0"/>
        <v>118.10127783319189</v>
      </c>
      <c r="H28" s="35"/>
    </row>
    <row r="29" spans="1:8" ht="23.25" x14ac:dyDescent="0.25">
      <c r="A29" s="15" t="s">
        <v>52</v>
      </c>
      <c r="B29" s="16" t="s">
        <v>8</v>
      </c>
      <c r="C29" s="17" t="s">
        <v>54</v>
      </c>
      <c r="D29" s="10">
        <v>2015130</v>
      </c>
      <c r="E29" s="10">
        <v>2279894.2799999998</v>
      </c>
      <c r="F29" s="33">
        <v>2379894.2799999998</v>
      </c>
      <c r="G29" s="34">
        <f t="shared" si="0"/>
        <v>118.10127783319189</v>
      </c>
      <c r="H29" s="35"/>
    </row>
    <row r="30" spans="1:8" ht="34.5" x14ac:dyDescent="0.25">
      <c r="A30" s="15" t="s">
        <v>55</v>
      </c>
      <c r="B30" s="16" t="s">
        <v>8</v>
      </c>
      <c r="C30" s="17" t="s">
        <v>56</v>
      </c>
      <c r="D30" s="10">
        <v>2070330</v>
      </c>
      <c r="E30" s="10">
        <v>2094580.38</v>
      </c>
      <c r="F30" s="33">
        <v>2134845.7200000002</v>
      </c>
      <c r="G30" s="34">
        <f t="shared" si="0"/>
        <v>103.11620466302475</v>
      </c>
      <c r="H30" s="35"/>
    </row>
    <row r="31" spans="1:8" ht="45.75" x14ac:dyDescent="0.25">
      <c r="A31" s="15" t="s">
        <v>57</v>
      </c>
      <c r="B31" s="16" t="s">
        <v>8</v>
      </c>
      <c r="C31" s="17" t="s">
        <v>58</v>
      </c>
      <c r="D31" s="10">
        <v>2070330</v>
      </c>
      <c r="E31" s="10">
        <v>2094583.35</v>
      </c>
      <c r="F31" s="33">
        <v>2134845.7200000002</v>
      </c>
      <c r="G31" s="34">
        <f t="shared" si="0"/>
        <v>103.11620466302475</v>
      </c>
      <c r="H31" s="35"/>
    </row>
    <row r="32" spans="1:8" ht="45.75" x14ac:dyDescent="0.25">
      <c r="A32" s="15" t="s">
        <v>59</v>
      </c>
      <c r="B32" s="16" t="s">
        <v>8</v>
      </c>
      <c r="C32" s="17" t="s">
        <v>60</v>
      </c>
      <c r="D32" s="10" t="s">
        <v>10</v>
      </c>
      <c r="E32" s="10">
        <v>-2.97</v>
      </c>
      <c r="F32" s="33">
        <v>-2.97</v>
      </c>
      <c r="G32" s="34"/>
      <c r="H32" s="35"/>
    </row>
    <row r="33" spans="1:9" ht="34.5" x14ac:dyDescent="0.25">
      <c r="A33" s="15" t="s">
        <v>61</v>
      </c>
      <c r="B33" s="16" t="s">
        <v>8</v>
      </c>
      <c r="C33" s="17" t="s">
        <v>62</v>
      </c>
      <c r="D33" s="10" t="s">
        <v>10</v>
      </c>
      <c r="E33" s="10">
        <v>41.73</v>
      </c>
      <c r="F33" s="33">
        <v>41.73</v>
      </c>
      <c r="G33" s="34"/>
      <c r="H33" s="35"/>
    </row>
    <row r="34" spans="1:9" ht="23.25" x14ac:dyDescent="0.25">
      <c r="A34" s="15" t="s">
        <v>63</v>
      </c>
      <c r="B34" s="16" t="s">
        <v>8</v>
      </c>
      <c r="C34" s="17" t="s">
        <v>64</v>
      </c>
      <c r="D34" s="10" t="s">
        <v>10</v>
      </c>
      <c r="E34" s="10">
        <v>5063.17</v>
      </c>
      <c r="F34" s="33">
        <v>5063.17</v>
      </c>
      <c r="G34" s="34"/>
      <c r="H34" s="35"/>
    </row>
    <row r="35" spans="1:9" ht="23.25" x14ac:dyDescent="0.25">
      <c r="A35" s="15" t="s">
        <v>63</v>
      </c>
      <c r="B35" s="16" t="s">
        <v>8</v>
      </c>
      <c r="C35" s="17" t="s">
        <v>65</v>
      </c>
      <c r="D35" s="10" t="s">
        <v>10</v>
      </c>
      <c r="E35" s="10">
        <v>5063.17</v>
      </c>
      <c r="F35" s="33">
        <v>5063.17</v>
      </c>
      <c r="G35" s="34"/>
      <c r="H35" s="35"/>
    </row>
    <row r="36" spans="1:9" x14ac:dyDescent="0.25">
      <c r="A36" s="15" t="s">
        <v>66</v>
      </c>
      <c r="B36" s="16" t="s">
        <v>8</v>
      </c>
      <c r="C36" s="17" t="s">
        <v>67</v>
      </c>
      <c r="D36" s="10">
        <v>294700</v>
      </c>
      <c r="E36" s="10">
        <v>263543.7</v>
      </c>
      <c r="F36" s="33">
        <v>263543.7</v>
      </c>
      <c r="G36" s="34">
        <f t="shared" si="0"/>
        <v>89.427790973871737</v>
      </c>
      <c r="H36" s="35"/>
    </row>
    <row r="37" spans="1:9" x14ac:dyDescent="0.25">
      <c r="A37" s="15" t="s">
        <v>66</v>
      </c>
      <c r="B37" s="16" t="s">
        <v>8</v>
      </c>
      <c r="C37" s="17" t="s">
        <v>68</v>
      </c>
      <c r="D37" s="10">
        <v>294700</v>
      </c>
      <c r="E37" s="10">
        <v>263543.7</v>
      </c>
      <c r="F37" s="33">
        <v>263543.7</v>
      </c>
      <c r="G37" s="34">
        <f t="shared" si="0"/>
        <v>89.427790973871737</v>
      </c>
      <c r="H37" s="35"/>
    </row>
    <row r="38" spans="1:9" ht="23.25" x14ac:dyDescent="0.25">
      <c r="A38" s="15" t="s">
        <v>69</v>
      </c>
      <c r="B38" s="16" t="s">
        <v>8</v>
      </c>
      <c r="C38" s="17" t="s">
        <v>70</v>
      </c>
      <c r="D38" s="10">
        <v>1502000</v>
      </c>
      <c r="E38" s="10">
        <v>1195854.28</v>
      </c>
      <c r="F38" s="33">
        <v>1502000</v>
      </c>
      <c r="G38" s="34">
        <f t="shared" si="0"/>
        <v>100</v>
      </c>
      <c r="H38" s="35"/>
    </row>
    <row r="39" spans="1:9" ht="34.5" x14ac:dyDescent="0.25">
      <c r="A39" s="15" t="s">
        <v>71</v>
      </c>
      <c r="B39" s="16" t="s">
        <v>8</v>
      </c>
      <c r="C39" s="17" t="s">
        <v>72</v>
      </c>
      <c r="D39" s="10">
        <v>1502000</v>
      </c>
      <c r="E39" s="10">
        <v>1195854.28</v>
      </c>
      <c r="F39" s="33">
        <v>1502000</v>
      </c>
      <c r="G39" s="34">
        <f t="shared" si="0"/>
        <v>100</v>
      </c>
      <c r="H39" s="35"/>
    </row>
    <row r="40" spans="1:9" x14ac:dyDescent="0.25">
      <c r="A40" s="39" t="s">
        <v>73</v>
      </c>
      <c r="B40" s="40" t="s">
        <v>8</v>
      </c>
      <c r="C40" s="41" t="s">
        <v>74</v>
      </c>
      <c r="D40" s="42">
        <v>1380000</v>
      </c>
      <c r="E40" s="42">
        <v>1067401.6399999999</v>
      </c>
      <c r="F40" s="43">
        <v>1380000</v>
      </c>
      <c r="G40" s="44">
        <f t="shared" si="0"/>
        <v>100</v>
      </c>
      <c r="H40" s="45"/>
      <c r="I40" s="46"/>
    </row>
    <row r="41" spans="1:9" ht="23.25" x14ac:dyDescent="0.25">
      <c r="A41" s="39" t="s">
        <v>75</v>
      </c>
      <c r="B41" s="40" t="s">
        <v>8</v>
      </c>
      <c r="C41" s="41" t="s">
        <v>76</v>
      </c>
      <c r="D41" s="42">
        <v>1375000</v>
      </c>
      <c r="E41" s="42">
        <v>1067401.6399999999</v>
      </c>
      <c r="F41" s="43">
        <v>1375000</v>
      </c>
      <c r="G41" s="44">
        <f t="shared" si="0"/>
        <v>100</v>
      </c>
      <c r="H41" s="45"/>
      <c r="I41" s="46"/>
    </row>
    <row r="42" spans="1:9" ht="34.5" x14ac:dyDescent="0.25">
      <c r="A42" s="39" t="s">
        <v>77</v>
      </c>
      <c r="B42" s="40" t="s">
        <v>8</v>
      </c>
      <c r="C42" s="41" t="s">
        <v>78</v>
      </c>
      <c r="D42" s="42">
        <v>1375000</v>
      </c>
      <c r="E42" s="42">
        <v>1067401.6399999999</v>
      </c>
      <c r="F42" s="43">
        <v>1375000</v>
      </c>
      <c r="G42" s="44">
        <f t="shared" si="0"/>
        <v>100</v>
      </c>
      <c r="H42" s="45"/>
      <c r="I42" s="46"/>
    </row>
    <row r="43" spans="1:9" ht="34.5" x14ac:dyDescent="0.25">
      <c r="A43" s="39" t="s">
        <v>79</v>
      </c>
      <c r="B43" s="40" t="s">
        <v>8</v>
      </c>
      <c r="C43" s="41" t="s">
        <v>80</v>
      </c>
      <c r="D43" s="42">
        <v>5000</v>
      </c>
      <c r="E43" s="42" t="s">
        <v>10</v>
      </c>
      <c r="F43" s="43">
        <v>0</v>
      </c>
      <c r="G43" s="44">
        <f t="shared" si="0"/>
        <v>0</v>
      </c>
      <c r="H43" s="45"/>
      <c r="I43" s="46"/>
    </row>
    <row r="44" spans="1:9" ht="23.25" x14ac:dyDescent="0.25">
      <c r="A44" s="39" t="s">
        <v>81</v>
      </c>
      <c r="B44" s="40" t="s">
        <v>8</v>
      </c>
      <c r="C44" s="41" t="s">
        <v>82</v>
      </c>
      <c r="D44" s="42">
        <v>5000</v>
      </c>
      <c r="E44" s="42" t="s">
        <v>10</v>
      </c>
      <c r="F44" s="43">
        <v>0</v>
      </c>
      <c r="G44" s="44">
        <f t="shared" si="0"/>
        <v>0</v>
      </c>
      <c r="H44" s="45"/>
      <c r="I44" s="46"/>
    </row>
    <row r="45" spans="1:9" ht="34.5" x14ac:dyDescent="0.25">
      <c r="A45" s="39" t="s">
        <v>83</v>
      </c>
      <c r="B45" s="40" t="s">
        <v>8</v>
      </c>
      <c r="C45" s="41" t="s">
        <v>84</v>
      </c>
      <c r="D45" s="42">
        <v>1362000</v>
      </c>
      <c r="E45" s="42">
        <v>1572303.74</v>
      </c>
      <c r="F45" s="43">
        <f>F46+F52</f>
        <v>1745187.11</v>
      </c>
      <c r="G45" s="44">
        <f t="shared" si="0"/>
        <v>128.1341490455213</v>
      </c>
      <c r="H45" s="45"/>
      <c r="I45" s="46"/>
    </row>
    <row r="46" spans="1:9" ht="68.25" x14ac:dyDescent="0.25">
      <c r="A46" s="39" t="s">
        <v>85</v>
      </c>
      <c r="B46" s="40" t="s">
        <v>8</v>
      </c>
      <c r="C46" s="41" t="s">
        <v>86</v>
      </c>
      <c r="D46" s="42">
        <v>800000</v>
      </c>
      <c r="E46" s="42">
        <v>1138424.26</v>
      </c>
      <c r="F46" s="43">
        <f>F47+F50</f>
        <v>1183187.1100000001</v>
      </c>
      <c r="G46" s="44">
        <f t="shared" si="0"/>
        <v>147.89838875000001</v>
      </c>
      <c r="H46" s="45"/>
      <c r="I46" s="46"/>
    </row>
    <row r="47" spans="1:9" ht="57" x14ac:dyDescent="0.25">
      <c r="A47" s="39" t="s">
        <v>87</v>
      </c>
      <c r="B47" s="40" t="s">
        <v>8</v>
      </c>
      <c r="C47" s="41" t="s">
        <v>88</v>
      </c>
      <c r="D47" s="42">
        <v>600000</v>
      </c>
      <c r="E47" s="42">
        <v>909803.95</v>
      </c>
      <c r="F47" s="43">
        <f>F48+F49</f>
        <v>954566.8</v>
      </c>
      <c r="G47" s="44">
        <f t="shared" si="0"/>
        <v>159.09446666666668</v>
      </c>
      <c r="H47" s="45"/>
      <c r="I47" s="46"/>
    </row>
    <row r="48" spans="1:9" ht="68.25" x14ac:dyDescent="0.25">
      <c r="A48" s="15" t="s">
        <v>89</v>
      </c>
      <c r="B48" s="16" t="s">
        <v>8</v>
      </c>
      <c r="C48" s="17" t="s">
        <v>90</v>
      </c>
      <c r="D48" s="10">
        <v>400000</v>
      </c>
      <c r="E48" s="10">
        <v>754566.8</v>
      </c>
      <c r="F48" s="33">
        <v>754566.8</v>
      </c>
      <c r="G48" s="34">
        <f t="shared" si="0"/>
        <v>188.64169999999999</v>
      </c>
      <c r="H48" s="35"/>
    </row>
    <row r="49" spans="1:8" ht="68.25" x14ac:dyDescent="0.25">
      <c r="A49" s="15" t="s">
        <v>91</v>
      </c>
      <c r="B49" s="16" t="s">
        <v>8</v>
      </c>
      <c r="C49" s="17" t="s">
        <v>92</v>
      </c>
      <c r="D49" s="10">
        <v>200000</v>
      </c>
      <c r="E49" s="10">
        <v>155237.15</v>
      </c>
      <c r="F49" s="33">
        <v>200000</v>
      </c>
      <c r="G49" s="34">
        <f t="shared" si="0"/>
        <v>100</v>
      </c>
      <c r="H49" s="35"/>
    </row>
    <row r="50" spans="1:8" ht="68.25" x14ac:dyDescent="0.25">
      <c r="A50" s="15" t="s">
        <v>93</v>
      </c>
      <c r="B50" s="16" t="s">
        <v>8</v>
      </c>
      <c r="C50" s="17" t="s">
        <v>94</v>
      </c>
      <c r="D50" s="10">
        <v>200000</v>
      </c>
      <c r="E50" s="10">
        <v>228620.31</v>
      </c>
      <c r="F50" s="33">
        <f>F51</f>
        <v>228620.31</v>
      </c>
      <c r="G50" s="34">
        <f t="shared" si="0"/>
        <v>114.31015499999999</v>
      </c>
      <c r="H50" s="35"/>
    </row>
    <row r="51" spans="1:8" ht="57" x14ac:dyDescent="0.25">
      <c r="A51" s="15" t="s">
        <v>95</v>
      </c>
      <c r="B51" s="16" t="s">
        <v>8</v>
      </c>
      <c r="C51" s="17" t="s">
        <v>96</v>
      </c>
      <c r="D51" s="10">
        <v>200000</v>
      </c>
      <c r="E51" s="10">
        <v>228620.31</v>
      </c>
      <c r="F51" s="33">
        <v>228620.31</v>
      </c>
      <c r="G51" s="34">
        <f t="shared" si="0"/>
        <v>114.31015499999999</v>
      </c>
      <c r="H51" s="35"/>
    </row>
    <row r="52" spans="1:8" ht="68.25" x14ac:dyDescent="0.25">
      <c r="A52" s="15" t="s">
        <v>97</v>
      </c>
      <c r="B52" s="16" t="s">
        <v>8</v>
      </c>
      <c r="C52" s="17" t="s">
        <v>98</v>
      </c>
      <c r="D52" s="10">
        <v>562000</v>
      </c>
      <c r="E52" s="10">
        <v>433879.48</v>
      </c>
      <c r="F52" s="33">
        <f>F53</f>
        <v>562000</v>
      </c>
      <c r="G52" s="34">
        <f t="shared" si="0"/>
        <v>100</v>
      </c>
      <c r="H52" s="35"/>
    </row>
    <row r="53" spans="1:8" ht="68.25" x14ac:dyDescent="0.25">
      <c r="A53" s="15" t="s">
        <v>99</v>
      </c>
      <c r="B53" s="16" t="s">
        <v>8</v>
      </c>
      <c r="C53" s="17" t="s">
        <v>100</v>
      </c>
      <c r="D53" s="10">
        <v>562000</v>
      </c>
      <c r="E53" s="10">
        <v>433879.48</v>
      </c>
      <c r="F53" s="33">
        <f>F54</f>
        <v>562000</v>
      </c>
      <c r="G53" s="34">
        <f t="shared" si="0"/>
        <v>100</v>
      </c>
      <c r="H53" s="35"/>
    </row>
    <row r="54" spans="1:8" ht="57" x14ac:dyDescent="0.25">
      <c r="A54" s="39" t="s">
        <v>101</v>
      </c>
      <c r="B54" s="40" t="s">
        <v>8</v>
      </c>
      <c r="C54" s="41" t="s">
        <v>102</v>
      </c>
      <c r="D54" s="42">
        <v>562000</v>
      </c>
      <c r="E54" s="42">
        <v>433879.48</v>
      </c>
      <c r="F54" s="43">
        <v>562000</v>
      </c>
      <c r="G54" s="44">
        <f t="shared" si="0"/>
        <v>100</v>
      </c>
      <c r="H54" s="35"/>
    </row>
    <row r="55" spans="1:8" x14ac:dyDescent="0.25">
      <c r="A55" s="39" t="s">
        <v>103</v>
      </c>
      <c r="B55" s="40" t="s">
        <v>8</v>
      </c>
      <c r="C55" s="41" t="s">
        <v>104</v>
      </c>
      <c r="D55" s="42">
        <v>27300</v>
      </c>
      <c r="E55" s="42">
        <v>17740.599999999999</v>
      </c>
      <c r="F55" s="43">
        <v>27300</v>
      </c>
      <c r="G55" s="44">
        <f t="shared" si="0"/>
        <v>100</v>
      </c>
      <c r="H55" s="35"/>
    </row>
    <row r="56" spans="1:8" x14ac:dyDescent="0.25">
      <c r="A56" s="39" t="s">
        <v>105</v>
      </c>
      <c r="B56" s="40" t="s">
        <v>8</v>
      </c>
      <c r="C56" s="41" t="s">
        <v>106</v>
      </c>
      <c r="D56" s="42">
        <v>27300</v>
      </c>
      <c r="E56" s="42">
        <v>17740.599999999999</v>
      </c>
      <c r="F56" s="43">
        <v>27300</v>
      </c>
      <c r="G56" s="44">
        <f t="shared" si="0"/>
        <v>100</v>
      </c>
      <c r="H56" s="35"/>
    </row>
    <row r="57" spans="1:8" ht="23.25" x14ac:dyDescent="0.25">
      <c r="A57" s="39" t="s">
        <v>107</v>
      </c>
      <c r="B57" s="40" t="s">
        <v>8</v>
      </c>
      <c r="C57" s="41" t="s">
        <v>108</v>
      </c>
      <c r="D57" s="42">
        <v>27300</v>
      </c>
      <c r="E57" s="42">
        <v>17740.599999999999</v>
      </c>
      <c r="F57" s="43">
        <v>27300</v>
      </c>
      <c r="G57" s="44">
        <f t="shared" si="0"/>
        <v>100</v>
      </c>
      <c r="H57" s="35"/>
    </row>
    <row r="58" spans="1:8" ht="23.25" x14ac:dyDescent="0.25">
      <c r="A58" s="39" t="s">
        <v>109</v>
      </c>
      <c r="B58" s="40" t="s">
        <v>8</v>
      </c>
      <c r="C58" s="41" t="s">
        <v>110</v>
      </c>
      <c r="D58" s="42">
        <v>7345071.5300000003</v>
      </c>
      <c r="E58" s="42">
        <v>3659817.2</v>
      </c>
      <c r="F58" s="43">
        <f>F59+F62</f>
        <v>7180586.5999999996</v>
      </c>
      <c r="G58" s="44">
        <f t="shared" si="0"/>
        <v>97.76060819383197</v>
      </c>
      <c r="H58" s="35"/>
    </row>
    <row r="59" spans="1:8" x14ac:dyDescent="0.25">
      <c r="A59" s="39" t="s">
        <v>111</v>
      </c>
      <c r="B59" s="40" t="s">
        <v>8</v>
      </c>
      <c r="C59" s="41" t="s">
        <v>112</v>
      </c>
      <c r="D59" s="42">
        <v>1354310.81</v>
      </c>
      <c r="E59" s="42">
        <v>684569.95</v>
      </c>
      <c r="F59" s="43">
        <f>F60</f>
        <v>1354310.81</v>
      </c>
      <c r="G59" s="44">
        <f t="shared" si="0"/>
        <v>100</v>
      </c>
      <c r="H59" s="35"/>
    </row>
    <row r="60" spans="1:8" x14ac:dyDescent="0.25">
      <c r="A60" s="39" t="s">
        <v>113</v>
      </c>
      <c r="B60" s="40" t="s">
        <v>8</v>
      </c>
      <c r="C60" s="41" t="s">
        <v>114</v>
      </c>
      <c r="D60" s="42">
        <v>1354310.81</v>
      </c>
      <c r="E60" s="42">
        <v>684569.95</v>
      </c>
      <c r="F60" s="43">
        <f>F61</f>
        <v>1354310.81</v>
      </c>
      <c r="G60" s="44">
        <f t="shared" si="0"/>
        <v>100</v>
      </c>
      <c r="H60" s="35"/>
    </row>
    <row r="61" spans="1:8" ht="23.25" x14ac:dyDescent="0.25">
      <c r="A61" s="39" t="s">
        <v>115</v>
      </c>
      <c r="B61" s="40" t="s">
        <v>8</v>
      </c>
      <c r="C61" s="41" t="s">
        <v>116</v>
      </c>
      <c r="D61" s="42">
        <v>1354310.81</v>
      </c>
      <c r="E61" s="42">
        <v>684569.95</v>
      </c>
      <c r="F61" s="43">
        <v>1354310.81</v>
      </c>
      <c r="G61" s="44">
        <f t="shared" si="0"/>
        <v>100</v>
      </c>
      <c r="H61" s="35"/>
    </row>
    <row r="62" spans="1:8" x14ac:dyDescent="0.25">
      <c r="A62" s="39" t="s">
        <v>117</v>
      </c>
      <c r="B62" s="40" t="s">
        <v>8</v>
      </c>
      <c r="C62" s="41" t="s">
        <v>118</v>
      </c>
      <c r="D62" s="42">
        <v>5990760.7199999997</v>
      </c>
      <c r="E62" s="42">
        <v>2975247.25</v>
      </c>
      <c r="F62" s="43">
        <f>F63+F65</f>
        <v>5826275.79</v>
      </c>
      <c r="G62" s="44">
        <f t="shared" si="0"/>
        <v>97.254356538546588</v>
      </c>
      <c r="H62" s="35"/>
    </row>
    <row r="63" spans="1:8" ht="23.25" x14ac:dyDescent="0.25">
      <c r="A63" s="39" t="s">
        <v>119</v>
      </c>
      <c r="B63" s="40" t="s">
        <v>8</v>
      </c>
      <c r="C63" s="41" t="s">
        <v>120</v>
      </c>
      <c r="D63" s="42">
        <v>1462042.84</v>
      </c>
      <c r="E63" s="42">
        <v>865038.61</v>
      </c>
      <c r="F63" s="43">
        <f>F64</f>
        <v>1297557.9099999999</v>
      </c>
      <c r="G63" s="44">
        <f t="shared" si="0"/>
        <v>88.749650454838914</v>
      </c>
      <c r="H63" s="35"/>
    </row>
    <row r="64" spans="1:8" ht="34.5" x14ac:dyDescent="0.25">
      <c r="A64" s="39" t="s">
        <v>121</v>
      </c>
      <c r="B64" s="40" t="s">
        <v>8</v>
      </c>
      <c r="C64" s="41" t="s">
        <v>122</v>
      </c>
      <c r="D64" s="42">
        <v>1462042.84</v>
      </c>
      <c r="E64" s="42">
        <v>865038.61</v>
      </c>
      <c r="F64" s="43">
        <v>1297557.9099999999</v>
      </c>
      <c r="G64" s="44">
        <f t="shared" si="0"/>
        <v>88.749650454838914</v>
      </c>
      <c r="H64" s="35"/>
    </row>
    <row r="65" spans="1:8" x14ac:dyDescent="0.25">
      <c r="A65" s="39" t="s">
        <v>123</v>
      </c>
      <c r="B65" s="40" t="s">
        <v>8</v>
      </c>
      <c r="C65" s="41" t="s">
        <v>124</v>
      </c>
      <c r="D65" s="42">
        <v>4528717.88</v>
      </c>
      <c r="E65" s="42">
        <v>2110208.64</v>
      </c>
      <c r="F65" s="43">
        <f>F66</f>
        <v>4528717.88</v>
      </c>
      <c r="G65" s="44">
        <f t="shared" si="0"/>
        <v>100</v>
      </c>
      <c r="H65" s="35"/>
    </row>
    <row r="66" spans="1:8" ht="23.25" x14ac:dyDescent="0.25">
      <c r="A66" s="39" t="s">
        <v>125</v>
      </c>
      <c r="B66" s="40" t="s">
        <v>8</v>
      </c>
      <c r="C66" s="41" t="s">
        <v>126</v>
      </c>
      <c r="D66" s="42">
        <v>4528717.88</v>
      </c>
      <c r="E66" s="42">
        <v>2110208.64</v>
      </c>
      <c r="F66" s="43">
        <v>4528717.88</v>
      </c>
      <c r="G66" s="44">
        <f t="shared" si="0"/>
        <v>100</v>
      </c>
      <c r="H66" s="35"/>
    </row>
    <row r="67" spans="1:8" ht="23.25" x14ac:dyDescent="0.25">
      <c r="A67" s="39" t="s">
        <v>127</v>
      </c>
      <c r="B67" s="40" t="s">
        <v>8</v>
      </c>
      <c r="C67" s="41" t="s">
        <v>128</v>
      </c>
      <c r="D67" s="42">
        <v>1200000</v>
      </c>
      <c r="E67" s="42">
        <v>998126.28</v>
      </c>
      <c r="F67" s="43">
        <f>F68+F73</f>
        <v>1098253.8500000001</v>
      </c>
      <c r="G67" s="44">
        <f t="shared" si="0"/>
        <v>91.521154166666676</v>
      </c>
      <c r="H67" s="35"/>
    </row>
    <row r="68" spans="1:8" ht="68.25" x14ac:dyDescent="0.25">
      <c r="A68" s="39" t="s">
        <v>129</v>
      </c>
      <c r="B68" s="40" t="s">
        <v>8</v>
      </c>
      <c r="C68" s="41" t="s">
        <v>130</v>
      </c>
      <c r="D68" s="42">
        <v>500000</v>
      </c>
      <c r="E68" s="42">
        <v>133045</v>
      </c>
      <c r="F68" s="43">
        <f>F69+F71</f>
        <v>133045</v>
      </c>
      <c r="G68" s="44">
        <f t="shared" si="0"/>
        <v>26.609000000000002</v>
      </c>
      <c r="H68" s="35"/>
    </row>
    <row r="69" spans="1:8" ht="68.25" x14ac:dyDescent="0.25">
      <c r="A69" s="39" t="s">
        <v>131</v>
      </c>
      <c r="B69" s="40" t="s">
        <v>8</v>
      </c>
      <c r="C69" s="41" t="s">
        <v>132</v>
      </c>
      <c r="D69" s="42">
        <v>500000</v>
      </c>
      <c r="E69" s="42" t="s">
        <v>10</v>
      </c>
      <c r="F69" s="43">
        <f>F70</f>
        <v>0</v>
      </c>
      <c r="G69" s="44">
        <f t="shared" si="0"/>
        <v>0</v>
      </c>
      <c r="H69" s="35"/>
    </row>
    <row r="70" spans="1:8" ht="68.25" x14ac:dyDescent="0.25">
      <c r="A70" s="39" t="s">
        <v>133</v>
      </c>
      <c r="B70" s="40" t="s">
        <v>8</v>
      </c>
      <c r="C70" s="41" t="s">
        <v>134</v>
      </c>
      <c r="D70" s="42">
        <v>500000</v>
      </c>
      <c r="E70" s="42" t="s">
        <v>10</v>
      </c>
      <c r="F70" s="43">
        <v>0</v>
      </c>
      <c r="G70" s="44">
        <f t="shared" si="0"/>
        <v>0</v>
      </c>
      <c r="H70" s="35"/>
    </row>
    <row r="71" spans="1:8" ht="68.25" x14ac:dyDescent="0.25">
      <c r="A71" s="39" t="s">
        <v>135</v>
      </c>
      <c r="B71" s="40" t="s">
        <v>8</v>
      </c>
      <c r="C71" s="41" t="s">
        <v>136</v>
      </c>
      <c r="D71" s="42" t="s">
        <v>10</v>
      </c>
      <c r="E71" s="42">
        <v>133045</v>
      </c>
      <c r="F71" s="43">
        <f>F72</f>
        <v>133045</v>
      </c>
      <c r="G71" s="44"/>
      <c r="H71" s="35"/>
    </row>
    <row r="72" spans="1:8" ht="68.25" x14ac:dyDescent="0.25">
      <c r="A72" s="39" t="s">
        <v>137</v>
      </c>
      <c r="B72" s="40" t="s">
        <v>8</v>
      </c>
      <c r="C72" s="41" t="s">
        <v>138</v>
      </c>
      <c r="D72" s="42" t="s">
        <v>10</v>
      </c>
      <c r="E72" s="42">
        <v>133045</v>
      </c>
      <c r="F72" s="43">
        <v>133045</v>
      </c>
      <c r="G72" s="44"/>
      <c r="H72" s="35"/>
    </row>
    <row r="73" spans="1:8" ht="23.25" x14ac:dyDescent="0.25">
      <c r="A73" s="39" t="s">
        <v>139</v>
      </c>
      <c r="B73" s="40" t="s">
        <v>8</v>
      </c>
      <c r="C73" s="41" t="s">
        <v>140</v>
      </c>
      <c r="D73" s="42">
        <v>700000</v>
      </c>
      <c r="E73" s="42">
        <v>865081.28</v>
      </c>
      <c r="F73" s="43">
        <f>F74</f>
        <v>965208.85</v>
      </c>
      <c r="G73" s="44">
        <f t="shared" ref="G73:G135" si="1">F73*100/D73</f>
        <v>137.88697857142859</v>
      </c>
      <c r="H73" s="35"/>
    </row>
    <row r="74" spans="1:8" ht="23.25" x14ac:dyDescent="0.25">
      <c r="A74" s="39" t="s">
        <v>141</v>
      </c>
      <c r="B74" s="40" t="s">
        <v>8</v>
      </c>
      <c r="C74" s="41" t="s">
        <v>142</v>
      </c>
      <c r="D74" s="42">
        <v>700000</v>
      </c>
      <c r="E74" s="42">
        <v>865081.28</v>
      </c>
      <c r="F74" s="43">
        <f>F75+F76</f>
        <v>965208.85</v>
      </c>
      <c r="G74" s="44">
        <f t="shared" si="1"/>
        <v>137.88697857142859</v>
      </c>
      <c r="H74" s="35"/>
    </row>
    <row r="75" spans="1:8" ht="45.75" x14ac:dyDescent="0.25">
      <c r="A75" s="39" t="s">
        <v>143</v>
      </c>
      <c r="B75" s="40" t="s">
        <v>8</v>
      </c>
      <c r="C75" s="41" t="s">
        <v>144</v>
      </c>
      <c r="D75" s="42">
        <v>600000</v>
      </c>
      <c r="E75" s="42">
        <v>499872.43</v>
      </c>
      <c r="F75" s="43">
        <v>600000</v>
      </c>
      <c r="G75" s="44">
        <f t="shared" si="1"/>
        <v>100</v>
      </c>
      <c r="H75" s="35"/>
    </row>
    <row r="76" spans="1:8" ht="34.5" x14ac:dyDescent="0.25">
      <c r="A76" s="39" t="s">
        <v>145</v>
      </c>
      <c r="B76" s="40" t="s">
        <v>8</v>
      </c>
      <c r="C76" s="41" t="s">
        <v>146</v>
      </c>
      <c r="D76" s="42">
        <v>100000</v>
      </c>
      <c r="E76" s="42">
        <v>365208.85</v>
      </c>
      <c r="F76" s="43">
        <v>365208.85</v>
      </c>
      <c r="G76" s="44">
        <f t="shared" si="1"/>
        <v>365.20884999999998</v>
      </c>
      <c r="H76" s="35"/>
    </row>
    <row r="77" spans="1:8" x14ac:dyDescent="0.25">
      <c r="A77" s="39" t="s">
        <v>147</v>
      </c>
      <c r="B77" s="40" t="s">
        <v>8</v>
      </c>
      <c r="C77" s="41" t="s">
        <v>148</v>
      </c>
      <c r="D77" s="42">
        <v>2088832.26</v>
      </c>
      <c r="E77" s="42">
        <v>1357933.95</v>
      </c>
      <c r="F77" s="43">
        <f>F78+F101</f>
        <v>1394172.8399999999</v>
      </c>
      <c r="G77" s="44">
        <f t="shared" si="1"/>
        <v>66.744126213370521</v>
      </c>
      <c r="H77" s="35"/>
    </row>
    <row r="78" spans="1:8" ht="34.5" x14ac:dyDescent="0.25">
      <c r="A78" s="39" t="s">
        <v>149</v>
      </c>
      <c r="B78" s="40" t="s">
        <v>8</v>
      </c>
      <c r="C78" s="41" t="s">
        <v>150</v>
      </c>
      <c r="D78" s="42">
        <v>276105.92</v>
      </c>
      <c r="E78" s="42">
        <v>231112.95999999999</v>
      </c>
      <c r="F78" s="43">
        <f>F79+F81+F83+F85+F87+F89+F91+F93+F95+F97+F99</f>
        <v>267351.84999999998</v>
      </c>
      <c r="G78" s="44">
        <f t="shared" si="1"/>
        <v>96.82945226237814</v>
      </c>
      <c r="H78" s="35"/>
    </row>
    <row r="79" spans="1:8" ht="45.75" x14ac:dyDescent="0.25">
      <c r="A79" s="39" t="s">
        <v>151</v>
      </c>
      <c r="B79" s="40" t="s">
        <v>8</v>
      </c>
      <c r="C79" s="41" t="s">
        <v>152</v>
      </c>
      <c r="D79" s="42">
        <v>12550</v>
      </c>
      <c r="E79" s="42">
        <v>12550</v>
      </c>
      <c r="F79" s="43">
        <f>F80</f>
        <v>12550</v>
      </c>
      <c r="G79" s="44">
        <f t="shared" si="1"/>
        <v>100</v>
      </c>
      <c r="H79" s="35"/>
    </row>
    <row r="80" spans="1:8" ht="68.25" x14ac:dyDescent="0.25">
      <c r="A80" s="39" t="s">
        <v>153</v>
      </c>
      <c r="B80" s="40" t="s">
        <v>8</v>
      </c>
      <c r="C80" s="41" t="s">
        <v>154</v>
      </c>
      <c r="D80" s="42">
        <v>12550</v>
      </c>
      <c r="E80" s="42">
        <v>12550</v>
      </c>
      <c r="F80" s="43">
        <v>12550</v>
      </c>
      <c r="G80" s="44">
        <f t="shared" si="1"/>
        <v>100</v>
      </c>
      <c r="H80" s="35"/>
    </row>
    <row r="81" spans="1:8" ht="57" x14ac:dyDescent="0.25">
      <c r="A81" s="39" t="s">
        <v>155</v>
      </c>
      <c r="B81" s="40" t="s">
        <v>8</v>
      </c>
      <c r="C81" s="41" t="s">
        <v>156</v>
      </c>
      <c r="D81" s="42">
        <v>2500</v>
      </c>
      <c r="E81" s="42">
        <v>10</v>
      </c>
      <c r="F81" s="43">
        <f>F82</f>
        <v>2500</v>
      </c>
      <c r="G81" s="44">
        <f t="shared" si="1"/>
        <v>100</v>
      </c>
      <c r="H81" s="35"/>
    </row>
    <row r="82" spans="1:8" ht="79.5" x14ac:dyDescent="0.25">
      <c r="A82" s="39" t="s">
        <v>157</v>
      </c>
      <c r="B82" s="40" t="s">
        <v>8</v>
      </c>
      <c r="C82" s="41" t="s">
        <v>158</v>
      </c>
      <c r="D82" s="42">
        <v>2500</v>
      </c>
      <c r="E82" s="42">
        <v>10</v>
      </c>
      <c r="F82" s="43">
        <v>2500</v>
      </c>
      <c r="G82" s="44">
        <f t="shared" si="1"/>
        <v>100</v>
      </c>
      <c r="H82" s="35"/>
    </row>
    <row r="83" spans="1:8" ht="45.75" x14ac:dyDescent="0.25">
      <c r="A83" s="39" t="s">
        <v>159</v>
      </c>
      <c r="B83" s="40" t="s">
        <v>8</v>
      </c>
      <c r="C83" s="41" t="s">
        <v>160</v>
      </c>
      <c r="D83" s="42">
        <v>3650</v>
      </c>
      <c r="E83" s="42">
        <v>3000</v>
      </c>
      <c r="F83" s="43">
        <f>F84</f>
        <v>3650</v>
      </c>
      <c r="G83" s="44">
        <f t="shared" si="1"/>
        <v>100</v>
      </c>
      <c r="H83" s="35"/>
    </row>
    <row r="84" spans="1:8" ht="68.25" x14ac:dyDescent="0.25">
      <c r="A84" s="39" t="s">
        <v>161</v>
      </c>
      <c r="B84" s="40" t="s">
        <v>8</v>
      </c>
      <c r="C84" s="41" t="s">
        <v>162</v>
      </c>
      <c r="D84" s="42">
        <v>3650</v>
      </c>
      <c r="E84" s="42">
        <v>3000</v>
      </c>
      <c r="F84" s="43">
        <v>3650</v>
      </c>
      <c r="G84" s="44">
        <f t="shared" si="1"/>
        <v>100</v>
      </c>
      <c r="H84" s="35"/>
    </row>
    <row r="85" spans="1:8" ht="57" x14ac:dyDescent="0.25">
      <c r="A85" s="39" t="s">
        <v>163</v>
      </c>
      <c r="B85" s="40" t="s">
        <v>8</v>
      </c>
      <c r="C85" s="41" t="s">
        <v>164</v>
      </c>
      <c r="D85" s="42">
        <v>67000</v>
      </c>
      <c r="E85" s="42">
        <v>60801.48</v>
      </c>
      <c r="F85" s="43">
        <f>F86</f>
        <v>67000</v>
      </c>
      <c r="G85" s="44">
        <f t="shared" si="1"/>
        <v>100</v>
      </c>
      <c r="H85" s="35"/>
    </row>
    <row r="86" spans="1:8" ht="68.25" x14ac:dyDescent="0.25">
      <c r="A86" s="39" t="s">
        <v>165</v>
      </c>
      <c r="B86" s="40" t="s">
        <v>8</v>
      </c>
      <c r="C86" s="41" t="s">
        <v>166</v>
      </c>
      <c r="D86" s="42">
        <v>67000</v>
      </c>
      <c r="E86" s="42">
        <v>60801.48</v>
      </c>
      <c r="F86" s="43">
        <v>67000</v>
      </c>
      <c r="G86" s="44">
        <f t="shared" si="1"/>
        <v>100</v>
      </c>
      <c r="H86" s="35"/>
    </row>
    <row r="87" spans="1:8" ht="45.75" x14ac:dyDescent="0.25">
      <c r="A87" s="39" t="s">
        <v>167</v>
      </c>
      <c r="B87" s="40" t="s">
        <v>8</v>
      </c>
      <c r="C87" s="41" t="s">
        <v>168</v>
      </c>
      <c r="D87" s="42">
        <v>20000</v>
      </c>
      <c r="E87" s="42">
        <v>22500</v>
      </c>
      <c r="F87" s="43">
        <f>F88</f>
        <v>22500</v>
      </c>
      <c r="G87" s="44">
        <f t="shared" si="1"/>
        <v>112.5</v>
      </c>
      <c r="H87" s="35"/>
    </row>
    <row r="88" spans="1:8" ht="68.25" x14ac:dyDescent="0.25">
      <c r="A88" s="39" t="s">
        <v>169</v>
      </c>
      <c r="B88" s="40" t="s">
        <v>8</v>
      </c>
      <c r="C88" s="41" t="s">
        <v>170</v>
      </c>
      <c r="D88" s="42">
        <v>20000</v>
      </c>
      <c r="E88" s="42">
        <v>22500</v>
      </c>
      <c r="F88" s="43">
        <v>22500</v>
      </c>
      <c r="G88" s="44">
        <f t="shared" si="1"/>
        <v>112.5</v>
      </c>
      <c r="H88" s="35"/>
    </row>
    <row r="89" spans="1:8" ht="45.75" x14ac:dyDescent="0.25">
      <c r="A89" s="39" t="s">
        <v>171</v>
      </c>
      <c r="B89" s="40" t="s">
        <v>8</v>
      </c>
      <c r="C89" s="41" t="s">
        <v>172</v>
      </c>
      <c r="D89" s="42">
        <v>19150</v>
      </c>
      <c r="E89" s="42" t="s">
        <v>10</v>
      </c>
      <c r="F89" s="43">
        <f>F90</f>
        <v>0</v>
      </c>
      <c r="G89" s="44">
        <f t="shared" si="1"/>
        <v>0</v>
      </c>
      <c r="H89" s="35"/>
    </row>
    <row r="90" spans="1:8" ht="68.25" x14ac:dyDescent="0.25">
      <c r="A90" s="39" t="s">
        <v>173</v>
      </c>
      <c r="B90" s="40" t="s">
        <v>8</v>
      </c>
      <c r="C90" s="41" t="s">
        <v>174</v>
      </c>
      <c r="D90" s="42">
        <v>19150</v>
      </c>
      <c r="E90" s="42" t="s">
        <v>10</v>
      </c>
      <c r="F90" s="43">
        <v>0</v>
      </c>
      <c r="G90" s="44">
        <f t="shared" si="1"/>
        <v>0</v>
      </c>
      <c r="H90" s="35"/>
    </row>
    <row r="91" spans="1:8" ht="57" x14ac:dyDescent="0.25">
      <c r="A91" s="39" t="s">
        <v>175</v>
      </c>
      <c r="B91" s="40" t="s">
        <v>8</v>
      </c>
      <c r="C91" s="41" t="s">
        <v>176</v>
      </c>
      <c r="D91" s="42">
        <v>22850</v>
      </c>
      <c r="E91" s="42">
        <v>8506.49</v>
      </c>
      <c r="F91" s="43">
        <f>F92</f>
        <v>22850</v>
      </c>
      <c r="G91" s="44">
        <f t="shared" si="1"/>
        <v>100</v>
      </c>
      <c r="H91" s="35"/>
    </row>
    <row r="92" spans="1:8" ht="79.5" x14ac:dyDescent="0.25">
      <c r="A92" s="39" t="s">
        <v>177</v>
      </c>
      <c r="B92" s="40" t="s">
        <v>8</v>
      </c>
      <c r="C92" s="41" t="s">
        <v>178</v>
      </c>
      <c r="D92" s="42">
        <v>22850</v>
      </c>
      <c r="E92" s="42">
        <v>8506.49</v>
      </c>
      <c r="F92" s="43">
        <v>22850</v>
      </c>
      <c r="G92" s="44">
        <f t="shared" si="1"/>
        <v>100</v>
      </c>
      <c r="H92" s="35"/>
    </row>
    <row r="93" spans="1:8" ht="68.25" x14ac:dyDescent="0.25">
      <c r="A93" s="39" t="s">
        <v>179</v>
      </c>
      <c r="B93" s="40" t="s">
        <v>8</v>
      </c>
      <c r="C93" s="41" t="s">
        <v>180</v>
      </c>
      <c r="D93" s="42">
        <v>789.02</v>
      </c>
      <c r="E93" s="42">
        <v>789.02</v>
      </c>
      <c r="F93" s="43">
        <f>F94</f>
        <v>789.02</v>
      </c>
      <c r="G93" s="44">
        <f t="shared" si="1"/>
        <v>100</v>
      </c>
      <c r="H93" s="35"/>
    </row>
    <row r="94" spans="1:8" ht="113.25" x14ac:dyDescent="0.25">
      <c r="A94" s="39" t="s">
        <v>181</v>
      </c>
      <c r="B94" s="40" t="s">
        <v>8</v>
      </c>
      <c r="C94" s="41" t="s">
        <v>182</v>
      </c>
      <c r="D94" s="42">
        <v>789.02</v>
      </c>
      <c r="E94" s="42">
        <v>789.02</v>
      </c>
      <c r="F94" s="43">
        <v>789.02</v>
      </c>
      <c r="G94" s="44">
        <f t="shared" si="1"/>
        <v>100</v>
      </c>
      <c r="H94" s="35"/>
    </row>
    <row r="95" spans="1:8" ht="45.75" x14ac:dyDescent="0.25">
      <c r="A95" s="39" t="s">
        <v>183</v>
      </c>
      <c r="B95" s="40" t="s">
        <v>8</v>
      </c>
      <c r="C95" s="41" t="s">
        <v>184</v>
      </c>
      <c r="D95" s="42">
        <v>3966.9</v>
      </c>
      <c r="E95" s="42">
        <v>6900.12</v>
      </c>
      <c r="F95" s="43">
        <f>F96</f>
        <v>6900.12</v>
      </c>
      <c r="G95" s="44">
        <f t="shared" si="1"/>
        <v>173.94237313771458</v>
      </c>
      <c r="H95" s="35"/>
    </row>
    <row r="96" spans="1:8" ht="68.25" x14ac:dyDescent="0.25">
      <c r="A96" s="39" t="s">
        <v>185</v>
      </c>
      <c r="B96" s="40" t="s">
        <v>8</v>
      </c>
      <c r="C96" s="41" t="s">
        <v>186</v>
      </c>
      <c r="D96" s="42">
        <v>3966.9</v>
      </c>
      <c r="E96" s="42">
        <v>6900.12</v>
      </c>
      <c r="F96" s="43">
        <v>6900.12</v>
      </c>
      <c r="G96" s="44">
        <f t="shared" si="1"/>
        <v>173.94237313771458</v>
      </c>
      <c r="H96" s="35"/>
    </row>
    <row r="97" spans="1:8" ht="45.75" x14ac:dyDescent="0.25">
      <c r="A97" s="39" t="s">
        <v>187</v>
      </c>
      <c r="B97" s="40" t="s">
        <v>8</v>
      </c>
      <c r="C97" s="41" t="s">
        <v>188</v>
      </c>
      <c r="D97" s="42">
        <v>23600</v>
      </c>
      <c r="E97" s="42">
        <v>11043.14</v>
      </c>
      <c r="F97" s="43">
        <f>F98</f>
        <v>23600</v>
      </c>
      <c r="G97" s="44">
        <f t="shared" si="1"/>
        <v>100</v>
      </c>
      <c r="H97" s="35"/>
    </row>
    <row r="98" spans="1:8" ht="57" x14ac:dyDescent="0.25">
      <c r="A98" s="39" t="s">
        <v>189</v>
      </c>
      <c r="B98" s="40" t="s">
        <v>8</v>
      </c>
      <c r="C98" s="41" t="s">
        <v>190</v>
      </c>
      <c r="D98" s="42">
        <v>23600</v>
      </c>
      <c r="E98" s="42">
        <v>11043.14</v>
      </c>
      <c r="F98" s="43">
        <v>23600</v>
      </c>
      <c r="G98" s="44">
        <f t="shared" si="1"/>
        <v>100</v>
      </c>
      <c r="H98" s="35"/>
    </row>
    <row r="99" spans="1:8" ht="57" x14ac:dyDescent="0.25">
      <c r="A99" s="39" t="s">
        <v>191</v>
      </c>
      <c r="B99" s="40" t="s">
        <v>8</v>
      </c>
      <c r="C99" s="41" t="s">
        <v>192</v>
      </c>
      <c r="D99" s="42">
        <v>100050</v>
      </c>
      <c r="E99" s="42">
        <v>105012.71</v>
      </c>
      <c r="F99" s="43">
        <f>F100</f>
        <v>105012.71</v>
      </c>
      <c r="G99" s="44">
        <f t="shared" si="1"/>
        <v>104.96022988505747</v>
      </c>
      <c r="H99" s="35"/>
    </row>
    <row r="100" spans="1:8" ht="68.25" x14ac:dyDescent="0.25">
      <c r="A100" s="39" t="s">
        <v>193</v>
      </c>
      <c r="B100" s="40" t="s">
        <v>8</v>
      </c>
      <c r="C100" s="41" t="s">
        <v>194</v>
      </c>
      <c r="D100" s="42">
        <v>100050</v>
      </c>
      <c r="E100" s="42">
        <v>105012.71</v>
      </c>
      <c r="F100" s="43">
        <v>105012.71</v>
      </c>
      <c r="G100" s="44">
        <f t="shared" si="1"/>
        <v>104.96022988505747</v>
      </c>
      <c r="H100" s="35"/>
    </row>
    <row r="101" spans="1:8" ht="23.25" x14ac:dyDescent="0.25">
      <c r="A101" s="39" t="s">
        <v>195</v>
      </c>
      <c r="B101" s="40" t="s">
        <v>8</v>
      </c>
      <c r="C101" s="41" t="s">
        <v>196</v>
      </c>
      <c r="D101" s="42">
        <v>1652136.66</v>
      </c>
      <c r="E101" s="42">
        <v>966231.31</v>
      </c>
      <c r="F101" s="43">
        <f>F102+F104+F106</f>
        <v>1126820.99</v>
      </c>
      <c r="G101" s="44">
        <f t="shared" si="1"/>
        <v>68.20386093242432</v>
      </c>
      <c r="H101" s="35"/>
    </row>
    <row r="102" spans="1:8" ht="68.25" x14ac:dyDescent="0.25">
      <c r="A102" s="39" t="s">
        <v>197</v>
      </c>
      <c r="B102" s="40" t="s">
        <v>8</v>
      </c>
      <c r="C102" s="41" t="s">
        <v>198</v>
      </c>
      <c r="D102" s="42">
        <v>1652136.66</v>
      </c>
      <c r="E102" s="42">
        <v>967399.49</v>
      </c>
      <c r="F102" s="43">
        <f>F103</f>
        <v>967399.49</v>
      </c>
      <c r="G102" s="44">
        <f t="shared" si="1"/>
        <v>58.554447305830017</v>
      </c>
      <c r="H102" s="35"/>
    </row>
    <row r="103" spans="1:8" ht="45.75" x14ac:dyDescent="0.25">
      <c r="A103" s="39" t="s">
        <v>199</v>
      </c>
      <c r="B103" s="40" t="s">
        <v>8</v>
      </c>
      <c r="C103" s="41" t="s">
        <v>200</v>
      </c>
      <c r="D103" s="42">
        <v>1652136.66</v>
      </c>
      <c r="E103" s="42">
        <v>967399.49</v>
      </c>
      <c r="F103" s="43">
        <v>967399.49</v>
      </c>
      <c r="G103" s="44">
        <f t="shared" si="1"/>
        <v>58.554447305830017</v>
      </c>
      <c r="H103" s="35"/>
    </row>
    <row r="104" spans="1:8" ht="57" x14ac:dyDescent="0.25">
      <c r="A104" s="39" t="s">
        <v>201</v>
      </c>
      <c r="B104" s="40" t="s">
        <v>8</v>
      </c>
      <c r="C104" s="41" t="s">
        <v>202</v>
      </c>
      <c r="D104" s="42" t="s">
        <v>10</v>
      </c>
      <c r="E104" s="42">
        <v>-1168.18</v>
      </c>
      <c r="F104" s="43">
        <f>F105</f>
        <v>-1168.18</v>
      </c>
      <c r="G104" s="44"/>
      <c r="H104" s="35"/>
    </row>
    <row r="105" spans="1:8" ht="45.75" x14ac:dyDescent="0.25">
      <c r="A105" s="39" t="s">
        <v>203</v>
      </c>
      <c r="B105" s="40" t="s">
        <v>8</v>
      </c>
      <c r="C105" s="41" t="s">
        <v>204</v>
      </c>
      <c r="D105" s="42" t="s">
        <v>10</v>
      </c>
      <c r="E105" s="42">
        <v>-1168.18</v>
      </c>
      <c r="F105" s="43">
        <v>-1168.18</v>
      </c>
      <c r="G105" s="44"/>
      <c r="H105" s="35"/>
    </row>
    <row r="106" spans="1:8" x14ac:dyDescent="0.25">
      <c r="A106" s="39" t="s">
        <v>205</v>
      </c>
      <c r="B106" s="40" t="s">
        <v>8</v>
      </c>
      <c r="C106" s="41" t="s">
        <v>206</v>
      </c>
      <c r="D106" s="42">
        <v>160589.68</v>
      </c>
      <c r="E106" s="42">
        <v>160589.68</v>
      </c>
      <c r="F106" s="43">
        <f>F107</f>
        <v>160589.68</v>
      </c>
      <c r="G106" s="44">
        <f t="shared" si="1"/>
        <v>100</v>
      </c>
      <c r="H106" s="35"/>
    </row>
    <row r="107" spans="1:8" ht="124.5" x14ac:dyDescent="0.25">
      <c r="A107" s="39" t="s">
        <v>207</v>
      </c>
      <c r="B107" s="40" t="s">
        <v>8</v>
      </c>
      <c r="C107" s="41" t="s">
        <v>208</v>
      </c>
      <c r="D107" s="42">
        <v>160589.68</v>
      </c>
      <c r="E107" s="42">
        <v>160589.68</v>
      </c>
      <c r="F107" s="43">
        <v>160589.68</v>
      </c>
      <c r="G107" s="44">
        <f t="shared" si="1"/>
        <v>100</v>
      </c>
      <c r="H107" s="35"/>
    </row>
    <row r="108" spans="1:8" x14ac:dyDescent="0.25">
      <c r="A108" s="39" t="s">
        <v>209</v>
      </c>
      <c r="B108" s="40" t="s">
        <v>8</v>
      </c>
      <c r="C108" s="41" t="s">
        <v>210</v>
      </c>
      <c r="D108" s="42" t="s">
        <v>10</v>
      </c>
      <c r="E108" s="42">
        <v>-397583.92</v>
      </c>
      <c r="F108" s="43">
        <f>F109+F111</f>
        <v>-397583.92</v>
      </c>
      <c r="G108" s="44"/>
      <c r="H108" s="35"/>
    </row>
    <row r="109" spans="1:8" x14ac:dyDescent="0.25">
      <c r="A109" s="39" t="s">
        <v>211</v>
      </c>
      <c r="B109" s="40" t="s">
        <v>8</v>
      </c>
      <c r="C109" s="41" t="s">
        <v>212</v>
      </c>
      <c r="D109" s="42" t="s">
        <v>10</v>
      </c>
      <c r="E109" s="42">
        <v>-887460.86</v>
      </c>
      <c r="F109" s="43">
        <f>F110</f>
        <v>-887460.86</v>
      </c>
      <c r="G109" s="44"/>
      <c r="H109" s="35"/>
    </row>
    <row r="110" spans="1:8" ht="23.25" x14ac:dyDescent="0.25">
      <c r="A110" s="39" t="s">
        <v>213</v>
      </c>
      <c r="B110" s="40" t="s">
        <v>8</v>
      </c>
      <c r="C110" s="41" t="s">
        <v>214</v>
      </c>
      <c r="D110" s="42" t="s">
        <v>10</v>
      </c>
      <c r="E110" s="42">
        <v>-887460.86</v>
      </c>
      <c r="F110" s="43">
        <v>-887460.86</v>
      </c>
      <c r="G110" s="44"/>
      <c r="H110" s="35"/>
    </row>
    <row r="111" spans="1:8" x14ac:dyDescent="0.25">
      <c r="A111" s="39" t="s">
        <v>215</v>
      </c>
      <c r="B111" s="40" t="s">
        <v>8</v>
      </c>
      <c r="C111" s="41" t="s">
        <v>216</v>
      </c>
      <c r="D111" s="42" t="s">
        <v>10</v>
      </c>
      <c r="E111" s="42">
        <v>489876.94</v>
      </c>
      <c r="F111" s="43">
        <f>F112</f>
        <v>489876.94</v>
      </c>
      <c r="G111" s="44"/>
      <c r="H111" s="35"/>
    </row>
    <row r="112" spans="1:8" ht="23.25" x14ac:dyDescent="0.25">
      <c r="A112" s="39" t="s">
        <v>217</v>
      </c>
      <c r="B112" s="40" t="s">
        <v>8</v>
      </c>
      <c r="C112" s="41" t="s">
        <v>218</v>
      </c>
      <c r="D112" s="42" t="s">
        <v>10</v>
      </c>
      <c r="E112" s="42">
        <v>489876.94</v>
      </c>
      <c r="F112" s="43">
        <v>489876.94</v>
      </c>
      <c r="G112" s="44"/>
      <c r="H112" s="35"/>
    </row>
    <row r="113" spans="1:8" x14ac:dyDescent="0.25">
      <c r="A113" s="39" t="s">
        <v>219</v>
      </c>
      <c r="B113" s="40" t="s">
        <v>8</v>
      </c>
      <c r="C113" s="41" t="s">
        <v>220</v>
      </c>
      <c r="D113" s="42">
        <v>586953986.90999997</v>
      </c>
      <c r="E113" s="42">
        <v>271832274.54000002</v>
      </c>
      <c r="F113" s="47">
        <v>586953986.90999997</v>
      </c>
      <c r="G113" s="44">
        <f t="shared" si="1"/>
        <v>100</v>
      </c>
      <c r="H113" s="35"/>
    </row>
    <row r="114" spans="1:8" ht="23.25" x14ac:dyDescent="0.25">
      <c r="A114" s="39" t="s">
        <v>221</v>
      </c>
      <c r="B114" s="40" t="s">
        <v>8</v>
      </c>
      <c r="C114" s="41" t="s">
        <v>222</v>
      </c>
      <c r="D114" s="42">
        <v>591384016.13</v>
      </c>
      <c r="E114" s="42">
        <v>276232303.75999999</v>
      </c>
      <c r="F114" s="47">
        <v>591384016.13</v>
      </c>
      <c r="G114" s="44">
        <f t="shared" si="1"/>
        <v>100</v>
      </c>
      <c r="H114" s="35"/>
    </row>
    <row r="115" spans="1:8" ht="23.25" x14ac:dyDescent="0.25">
      <c r="A115" s="39" t="s">
        <v>223</v>
      </c>
      <c r="B115" s="40" t="s">
        <v>8</v>
      </c>
      <c r="C115" s="41" t="s">
        <v>224</v>
      </c>
      <c r="D115" s="42">
        <v>165309348.94</v>
      </c>
      <c r="E115" s="42">
        <v>108881816.94</v>
      </c>
      <c r="F115" s="47">
        <v>165309348.94</v>
      </c>
      <c r="G115" s="44">
        <f t="shared" si="1"/>
        <v>100</v>
      </c>
      <c r="H115" s="35"/>
    </row>
    <row r="116" spans="1:8" x14ac:dyDescent="0.25">
      <c r="A116" s="39" t="s">
        <v>225</v>
      </c>
      <c r="B116" s="40" t="s">
        <v>8</v>
      </c>
      <c r="C116" s="41" t="s">
        <v>226</v>
      </c>
      <c r="D116" s="42">
        <v>114624500</v>
      </c>
      <c r="E116" s="42">
        <v>76416336</v>
      </c>
      <c r="F116" s="47">
        <v>114624500</v>
      </c>
      <c r="G116" s="44">
        <f t="shared" si="1"/>
        <v>100</v>
      </c>
      <c r="H116" s="35"/>
    </row>
    <row r="117" spans="1:8" ht="34.5" x14ac:dyDescent="0.25">
      <c r="A117" s="39" t="s">
        <v>227</v>
      </c>
      <c r="B117" s="40" t="s">
        <v>8</v>
      </c>
      <c r="C117" s="41" t="s">
        <v>228</v>
      </c>
      <c r="D117" s="42">
        <v>114624500</v>
      </c>
      <c r="E117" s="42">
        <v>76416336</v>
      </c>
      <c r="F117" s="47">
        <v>114624500</v>
      </c>
      <c r="G117" s="44">
        <f t="shared" si="1"/>
        <v>100</v>
      </c>
      <c r="H117" s="35"/>
    </row>
    <row r="118" spans="1:8" ht="23.25" x14ac:dyDescent="0.25">
      <c r="A118" s="39" t="s">
        <v>229</v>
      </c>
      <c r="B118" s="40" t="s">
        <v>8</v>
      </c>
      <c r="C118" s="41" t="s">
        <v>230</v>
      </c>
      <c r="D118" s="42">
        <v>50684848.939999998</v>
      </c>
      <c r="E118" s="42">
        <v>32465480.940000001</v>
      </c>
      <c r="F118" s="47">
        <v>50684848.939999998</v>
      </c>
      <c r="G118" s="44">
        <f t="shared" si="1"/>
        <v>100</v>
      </c>
      <c r="H118" s="35"/>
    </row>
    <row r="119" spans="1:8" ht="23.25" x14ac:dyDescent="0.25">
      <c r="A119" s="39" t="s">
        <v>231</v>
      </c>
      <c r="B119" s="40" t="s">
        <v>8</v>
      </c>
      <c r="C119" s="41" t="s">
        <v>232</v>
      </c>
      <c r="D119" s="42">
        <v>50684848.939999998</v>
      </c>
      <c r="E119" s="42">
        <v>32465480.940000001</v>
      </c>
      <c r="F119" s="47">
        <v>50684848.939999998</v>
      </c>
      <c r="G119" s="44">
        <f t="shared" si="1"/>
        <v>100</v>
      </c>
      <c r="H119" s="35"/>
    </row>
    <row r="120" spans="1:8" ht="23.25" x14ac:dyDescent="0.25">
      <c r="A120" s="39" t="s">
        <v>233</v>
      </c>
      <c r="B120" s="40" t="s">
        <v>8</v>
      </c>
      <c r="C120" s="41" t="s">
        <v>234</v>
      </c>
      <c r="D120" s="42">
        <v>307380711.63</v>
      </c>
      <c r="E120" s="42">
        <v>87744827.939999998</v>
      </c>
      <c r="F120" s="47">
        <v>307380711.63</v>
      </c>
      <c r="G120" s="44">
        <f t="shared" si="1"/>
        <v>100</v>
      </c>
      <c r="H120" s="35"/>
    </row>
    <row r="121" spans="1:8" ht="45.75" x14ac:dyDescent="0.25">
      <c r="A121" s="39" t="s">
        <v>235</v>
      </c>
      <c r="B121" s="40" t="s">
        <v>8</v>
      </c>
      <c r="C121" s="41" t="s">
        <v>236</v>
      </c>
      <c r="D121" s="42">
        <v>5764332.1399999997</v>
      </c>
      <c r="E121" s="42">
        <v>5446319.3700000001</v>
      </c>
      <c r="F121" s="47">
        <v>5764332.1399999997</v>
      </c>
      <c r="G121" s="44">
        <f t="shared" si="1"/>
        <v>100</v>
      </c>
      <c r="H121" s="35"/>
    </row>
    <row r="122" spans="1:8" ht="57" x14ac:dyDescent="0.25">
      <c r="A122" s="39" t="s">
        <v>237</v>
      </c>
      <c r="B122" s="40" t="s">
        <v>8</v>
      </c>
      <c r="C122" s="41" t="s">
        <v>238</v>
      </c>
      <c r="D122" s="42">
        <v>5764332.1399999997</v>
      </c>
      <c r="E122" s="42">
        <v>5446319.3700000001</v>
      </c>
      <c r="F122" s="47">
        <v>5764332.1399999997</v>
      </c>
      <c r="G122" s="44">
        <f t="shared" si="1"/>
        <v>100</v>
      </c>
      <c r="H122" s="35"/>
    </row>
    <row r="123" spans="1:8" ht="45.75" x14ac:dyDescent="0.25">
      <c r="A123" s="39" t="s">
        <v>239</v>
      </c>
      <c r="B123" s="40" t="s">
        <v>8</v>
      </c>
      <c r="C123" s="41" t="s">
        <v>240</v>
      </c>
      <c r="D123" s="42">
        <v>4839341.5</v>
      </c>
      <c r="E123" s="42">
        <v>1978242.73</v>
      </c>
      <c r="F123" s="47">
        <v>4839341.5</v>
      </c>
      <c r="G123" s="44">
        <f t="shared" si="1"/>
        <v>100</v>
      </c>
      <c r="H123" s="35"/>
    </row>
    <row r="124" spans="1:8" ht="57" x14ac:dyDescent="0.25">
      <c r="A124" s="39" t="s">
        <v>241</v>
      </c>
      <c r="B124" s="40" t="s">
        <v>8</v>
      </c>
      <c r="C124" s="41" t="s">
        <v>242</v>
      </c>
      <c r="D124" s="42">
        <v>4839341.5</v>
      </c>
      <c r="E124" s="42">
        <v>1978242.73</v>
      </c>
      <c r="F124" s="47">
        <v>4839341.5</v>
      </c>
      <c r="G124" s="44">
        <f t="shared" si="1"/>
        <v>100</v>
      </c>
      <c r="H124" s="35"/>
    </row>
    <row r="125" spans="1:8" ht="23.25" x14ac:dyDescent="0.25">
      <c r="A125" s="39" t="s">
        <v>243</v>
      </c>
      <c r="B125" s="40" t="s">
        <v>8</v>
      </c>
      <c r="C125" s="41" t="s">
        <v>244</v>
      </c>
      <c r="D125" s="42">
        <v>1075268.82</v>
      </c>
      <c r="E125" s="42">
        <v>1075239.73</v>
      </c>
      <c r="F125" s="47">
        <v>1075268.82</v>
      </c>
      <c r="G125" s="44">
        <f t="shared" si="1"/>
        <v>100</v>
      </c>
      <c r="H125" s="35"/>
    </row>
    <row r="126" spans="1:8" ht="23.25" x14ac:dyDescent="0.25">
      <c r="A126" s="39" t="s">
        <v>245</v>
      </c>
      <c r="B126" s="40" t="s">
        <v>8</v>
      </c>
      <c r="C126" s="41" t="s">
        <v>246</v>
      </c>
      <c r="D126" s="42">
        <v>1075268.82</v>
      </c>
      <c r="E126" s="42">
        <v>1075239.73</v>
      </c>
      <c r="F126" s="47">
        <v>1075268.82</v>
      </c>
      <c r="G126" s="44">
        <f t="shared" si="1"/>
        <v>100</v>
      </c>
      <c r="H126" s="35"/>
    </row>
    <row r="127" spans="1:8" ht="23.25" x14ac:dyDescent="0.25">
      <c r="A127" s="39" t="s">
        <v>247</v>
      </c>
      <c r="B127" s="40" t="s">
        <v>8</v>
      </c>
      <c r="C127" s="41" t="s">
        <v>248</v>
      </c>
      <c r="D127" s="42">
        <v>1862941.18</v>
      </c>
      <c r="E127" s="42">
        <v>1862941.18</v>
      </c>
      <c r="F127" s="47">
        <v>1862941.18</v>
      </c>
      <c r="G127" s="44">
        <f t="shared" si="1"/>
        <v>100</v>
      </c>
      <c r="H127" s="35"/>
    </row>
    <row r="128" spans="1:8" ht="23.25" x14ac:dyDescent="0.25">
      <c r="A128" s="39" t="s">
        <v>249</v>
      </c>
      <c r="B128" s="40" t="s">
        <v>8</v>
      </c>
      <c r="C128" s="41" t="s">
        <v>250</v>
      </c>
      <c r="D128" s="42">
        <v>1862941.18</v>
      </c>
      <c r="E128" s="42">
        <v>1862941.18</v>
      </c>
      <c r="F128" s="47">
        <v>1862941.18</v>
      </c>
      <c r="G128" s="44">
        <f t="shared" si="1"/>
        <v>100</v>
      </c>
      <c r="H128" s="35"/>
    </row>
    <row r="129" spans="1:8" x14ac:dyDescent="0.25">
      <c r="A129" s="39" t="s">
        <v>251</v>
      </c>
      <c r="B129" s="40" t="s">
        <v>8</v>
      </c>
      <c r="C129" s="41" t="s">
        <v>252</v>
      </c>
      <c r="D129" s="42">
        <v>120429.01</v>
      </c>
      <c r="E129" s="42">
        <v>120428.56</v>
      </c>
      <c r="F129" s="47">
        <v>120429.01</v>
      </c>
      <c r="G129" s="44">
        <f t="shared" si="1"/>
        <v>100</v>
      </c>
      <c r="H129" s="35"/>
    </row>
    <row r="130" spans="1:8" ht="23.25" x14ac:dyDescent="0.25">
      <c r="A130" s="39" t="s">
        <v>253</v>
      </c>
      <c r="B130" s="40" t="s">
        <v>8</v>
      </c>
      <c r="C130" s="41" t="s">
        <v>254</v>
      </c>
      <c r="D130" s="42">
        <v>120429.01</v>
      </c>
      <c r="E130" s="42">
        <v>120428.56</v>
      </c>
      <c r="F130" s="47">
        <v>120429.01</v>
      </c>
      <c r="G130" s="44">
        <f t="shared" si="1"/>
        <v>100</v>
      </c>
      <c r="H130" s="35"/>
    </row>
    <row r="131" spans="1:8" ht="23.25" x14ac:dyDescent="0.25">
      <c r="A131" s="39" t="s">
        <v>255</v>
      </c>
      <c r="B131" s="40" t="s">
        <v>8</v>
      </c>
      <c r="C131" s="41" t="s">
        <v>256</v>
      </c>
      <c r="D131" s="42">
        <v>60912.67</v>
      </c>
      <c r="E131" s="42" t="s">
        <v>10</v>
      </c>
      <c r="F131" s="47">
        <v>60912.67</v>
      </c>
      <c r="G131" s="44">
        <f t="shared" si="1"/>
        <v>100</v>
      </c>
      <c r="H131" s="35"/>
    </row>
    <row r="132" spans="1:8" ht="34.5" x14ac:dyDescent="0.25">
      <c r="A132" s="39" t="s">
        <v>257</v>
      </c>
      <c r="B132" s="40" t="s">
        <v>8</v>
      </c>
      <c r="C132" s="41" t="s">
        <v>258</v>
      </c>
      <c r="D132" s="42">
        <v>60912.67</v>
      </c>
      <c r="E132" s="42" t="s">
        <v>10</v>
      </c>
      <c r="F132" s="47">
        <v>60912.67</v>
      </c>
      <c r="G132" s="44">
        <f t="shared" si="1"/>
        <v>100</v>
      </c>
      <c r="H132" s="35"/>
    </row>
    <row r="133" spans="1:8" ht="23.25" x14ac:dyDescent="0.25">
      <c r="A133" s="39" t="s">
        <v>259</v>
      </c>
      <c r="B133" s="40" t="s">
        <v>8</v>
      </c>
      <c r="C133" s="41" t="s">
        <v>260</v>
      </c>
      <c r="D133" s="42">
        <v>164516375.59</v>
      </c>
      <c r="E133" s="42">
        <v>51212544.700000003</v>
      </c>
      <c r="F133" s="47">
        <v>164516375.59</v>
      </c>
      <c r="G133" s="44">
        <f t="shared" si="1"/>
        <v>100</v>
      </c>
      <c r="H133" s="35"/>
    </row>
    <row r="134" spans="1:8" ht="23.25" x14ac:dyDescent="0.25">
      <c r="A134" s="39" t="s">
        <v>261</v>
      </c>
      <c r="B134" s="40" t="s">
        <v>8</v>
      </c>
      <c r="C134" s="41" t="s">
        <v>262</v>
      </c>
      <c r="D134" s="42">
        <v>164516375.59</v>
      </c>
      <c r="E134" s="42">
        <v>51212544.700000003</v>
      </c>
      <c r="F134" s="47">
        <v>164516375.59</v>
      </c>
      <c r="G134" s="44">
        <f t="shared" si="1"/>
        <v>100</v>
      </c>
      <c r="H134" s="35"/>
    </row>
    <row r="135" spans="1:8" x14ac:dyDescent="0.25">
      <c r="A135" s="39" t="s">
        <v>263</v>
      </c>
      <c r="B135" s="40" t="s">
        <v>8</v>
      </c>
      <c r="C135" s="41" t="s">
        <v>264</v>
      </c>
      <c r="D135" s="42">
        <v>129141110.72</v>
      </c>
      <c r="E135" s="42">
        <v>26049111.670000002</v>
      </c>
      <c r="F135" s="47">
        <v>129141110.72</v>
      </c>
      <c r="G135" s="44">
        <f t="shared" si="1"/>
        <v>100</v>
      </c>
      <c r="H135" s="35"/>
    </row>
    <row r="136" spans="1:8" x14ac:dyDescent="0.25">
      <c r="A136" s="39" t="s">
        <v>265</v>
      </c>
      <c r="B136" s="40" t="s">
        <v>8</v>
      </c>
      <c r="C136" s="41" t="s">
        <v>266</v>
      </c>
      <c r="D136" s="42">
        <v>129141110.72</v>
      </c>
      <c r="E136" s="42">
        <v>26049111.670000002</v>
      </c>
      <c r="F136" s="47">
        <v>129141110.72</v>
      </c>
      <c r="G136" s="44">
        <f t="shared" ref="G136:G159" si="2">F136*100/D136</f>
        <v>100</v>
      </c>
      <c r="H136" s="35"/>
    </row>
    <row r="137" spans="1:8" ht="23.25" x14ac:dyDescent="0.25">
      <c r="A137" s="39" t="s">
        <v>267</v>
      </c>
      <c r="B137" s="40" t="s">
        <v>8</v>
      </c>
      <c r="C137" s="41" t="s">
        <v>268</v>
      </c>
      <c r="D137" s="42">
        <v>87331889.859999999</v>
      </c>
      <c r="E137" s="42">
        <v>57723843.770000003</v>
      </c>
      <c r="F137" s="47">
        <v>87331889.859999999</v>
      </c>
      <c r="G137" s="44">
        <f t="shared" si="2"/>
        <v>100</v>
      </c>
      <c r="H137" s="35"/>
    </row>
    <row r="138" spans="1:8" ht="23.25" x14ac:dyDescent="0.25">
      <c r="A138" s="39" t="s">
        <v>269</v>
      </c>
      <c r="B138" s="40" t="s">
        <v>8</v>
      </c>
      <c r="C138" s="41" t="s">
        <v>270</v>
      </c>
      <c r="D138" s="42">
        <v>7164138.7400000002</v>
      </c>
      <c r="E138" s="42">
        <v>4082351.56</v>
      </c>
      <c r="F138" s="47">
        <v>7164138.7400000002</v>
      </c>
      <c r="G138" s="44">
        <f t="shared" si="2"/>
        <v>100</v>
      </c>
      <c r="H138" s="35"/>
    </row>
    <row r="139" spans="1:8" ht="34.5" x14ac:dyDescent="0.25">
      <c r="A139" s="39" t="s">
        <v>271</v>
      </c>
      <c r="B139" s="40" t="s">
        <v>8</v>
      </c>
      <c r="C139" s="41" t="s">
        <v>272</v>
      </c>
      <c r="D139" s="42">
        <v>7164138.7400000002</v>
      </c>
      <c r="E139" s="42">
        <v>4082351.56</v>
      </c>
      <c r="F139" s="47">
        <v>7164138.7400000002</v>
      </c>
      <c r="G139" s="44">
        <f t="shared" si="2"/>
        <v>100</v>
      </c>
      <c r="H139" s="35"/>
    </row>
    <row r="140" spans="1:8" ht="45.75" x14ac:dyDescent="0.25">
      <c r="A140" s="39" t="s">
        <v>273</v>
      </c>
      <c r="B140" s="40" t="s">
        <v>8</v>
      </c>
      <c r="C140" s="41" t="s">
        <v>274</v>
      </c>
      <c r="D140" s="42">
        <v>4566576.37</v>
      </c>
      <c r="E140" s="42">
        <v>4428888.88</v>
      </c>
      <c r="F140" s="47">
        <v>4566576.37</v>
      </c>
      <c r="G140" s="44">
        <f t="shared" si="2"/>
        <v>100</v>
      </c>
      <c r="H140" s="35"/>
    </row>
    <row r="141" spans="1:8" ht="45.75" x14ac:dyDescent="0.25">
      <c r="A141" s="39" t="s">
        <v>275</v>
      </c>
      <c r="B141" s="40" t="s">
        <v>8</v>
      </c>
      <c r="C141" s="41" t="s">
        <v>276</v>
      </c>
      <c r="D141" s="42">
        <v>4566576.37</v>
      </c>
      <c r="E141" s="42">
        <v>4428888.88</v>
      </c>
      <c r="F141" s="47">
        <v>4566576.37</v>
      </c>
      <c r="G141" s="44">
        <f t="shared" si="2"/>
        <v>100</v>
      </c>
      <c r="H141" s="35"/>
    </row>
    <row r="142" spans="1:8" x14ac:dyDescent="0.25">
      <c r="A142" s="39" t="s">
        <v>277</v>
      </c>
      <c r="B142" s="40" t="s">
        <v>8</v>
      </c>
      <c r="C142" s="41" t="s">
        <v>278</v>
      </c>
      <c r="D142" s="42">
        <v>75601174.75</v>
      </c>
      <c r="E142" s="42">
        <v>49212603.329999998</v>
      </c>
      <c r="F142" s="47">
        <v>75601174.75</v>
      </c>
      <c r="G142" s="44">
        <f t="shared" si="2"/>
        <v>100</v>
      </c>
      <c r="H142" s="35"/>
    </row>
    <row r="143" spans="1:8" x14ac:dyDescent="0.25">
      <c r="A143" s="39" t="s">
        <v>279</v>
      </c>
      <c r="B143" s="40" t="s">
        <v>8</v>
      </c>
      <c r="C143" s="41" t="s">
        <v>280</v>
      </c>
      <c r="D143" s="42">
        <v>75601174.75</v>
      </c>
      <c r="E143" s="42">
        <v>49212603.329999998</v>
      </c>
      <c r="F143" s="47">
        <v>75601174.75</v>
      </c>
      <c r="G143" s="44">
        <f t="shared" si="2"/>
        <v>100</v>
      </c>
      <c r="H143" s="35"/>
    </row>
    <row r="144" spans="1:8" x14ac:dyDescent="0.25">
      <c r="A144" s="39" t="s">
        <v>281</v>
      </c>
      <c r="B144" s="40" t="s">
        <v>8</v>
      </c>
      <c r="C144" s="41" t="s">
        <v>282</v>
      </c>
      <c r="D144" s="42">
        <v>31362065.699999999</v>
      </c>
      <c r="E144" s="42">
        <v>21881815.109999999</v>
      </c>
      <c r="F144" s="47">
        <v>31362065.699999999</v>
      </c>
      <c r="G144" s="44">
        <f t="shared" si="2"/>
        <v>100</v>
      </c>
      <c r="H144" s="35"/>
    </row>
    <row r="145" spans="1:8" ht="45.75" x14ac:dyDescent="0.25">
      <c r="A145" s="39" t="s">
        <v>284</v>
      </c>
      <c r="B145" s="40" t="s">
        <v>8</v>
      </c>
      <c r="C145" s="41" t="s">
        <v>285</v>
      </c>
      <c r="D145" s="42">
        <v>22272025.640000001</v>
      </c>
      <c r="E145" s="42">
        <v>14399292.02</v>
      </c>
      <c r="F145" s="47">
        <v>22272025.640000001</v>
      </c>
      <c r="G145" s="44">
        <f t="shared" si="2"/>
        <v>100</v>
      </c>
      <c r="H145" s="35"/>
    </row>
    <row r="146" spans="1:8" ht="57" x14ac:dyDescent="0.25">
      <c r="A146" s="39" t="s">
        <v>286</v>
      </c>
      <c r="B146" s="40" t="s">
        <v>8</v>
      </c>
      <c r="C146" s="41" t="s">
        <v>287</v>
      </c>
      <c r="D146" s="42">
        <v>22272025.640000001</v>
      </c>
      <c r="E146" s="42">
        <v>14399292.02</v>
      </c>
      <c r="F146" s="47">
        <v>22272025.640000001</v>
      </c>
      <c r="G146" s="44">
        <f t="shared" si="2"/>
        <v>100</v>
      </c>
      <c r="H146" s="35"/>
    </row>
    <row r="147" spans="1:8" ht="57" x14ac:dyDescent="0.25">
      <c r="A147" s="39" t="s">
        <v>288</v>
      </c>
      <c r="B147" s="40" t="s">
        <v>8</v>
      </c>
      <c r="C147" s="41" t="s">
        <v>289</v>
      </c>
      <c r="D147" s="42">
        <v>913516.56</v>
      </c>
      <c r="E147" s="42">
        <v>527843.92000000004</v>
      </c>
      <c r="F147" s="47">
        <v>913516.56</v>
      </c>
      <c r="G147" s="44">
        <f t="shared" si="2"/>
        <v>100</v>
      </c>
      <c r="H147" s="35"/>
    </row>
    <row r="148" spans="1:8" ht="57" x14ac:dyDescent="0.25">
      <c r="A148" s="39" t="s">
        <v>290</v>
      </c>
      <c r="B148" s="40" t="s">
        <v>8</v>
      </c>
      <c r="C148" s="41" t="s">
        <v>291</v>
      </c>
      <c r="D148" s="42">
        <v>913516.56</v>
      </c>
      <c r="E148" s="42">
        <v>527843.92000000004</v>
      </c>
      <c r="F148" s="47">
        <v>913516.56</v>
      </c>
      <c r="G148" s="44">
        <f t="shared" si="2"/>
        <v>100</v>
      </c>
      <c r="H148" s="35"/>
    </row>
    <row r="149" spans="1:8" ht="79.5" x14ac:dyDescent="0.25">
      <c r="A149" s="39" t="s">
        <v>292</v>
      </c>
      <c r="B149" s="40" t="s">
        <v>8</v>
      </c>
      <c r="C149" s="41" t="s">
        <v>293</v>
      </c>
      <c r="D149" s="42">
        <v>5559540</v>
      </c>
      <c r="E149" s="42">
        <v>5104894.42</v>
      </c>
      <c r="F149" s="47">
        <v>5559540</v>
      </c>
      <c r="G149" s="44">
        <f t="shared" si="2"/>
        <v>100</v>
      </c>
      <c r="H149" s="35"/>
    </row>
    <row r="150" spans="1:8" ht="90.75" x14ac:dyDescent="0.25">
      <c r="A150" s="39" t="s">
        <v>294</v>
      </c>
      <c r="B150" s="40" t="s">
        <v>8</v>
      </c>
      <c r="C150" s="41" t="s">
        <v>295</v>
      </c>
      <c r="D150" s="42">
        <v>5559540</v>
      </c>
      <c r="E150" s="42">
        <v>5104894.42</v>
      </c>
      <c r="F150" s="47">
        <v>5559540</v>
      </c>
      <c r="G150" s="44">
        <f t="shared" si="2"/>
        <v>100</v>
      </c>
      <c r="H150" s="35"/>
    </row>
    <row r="151" spans="1:8" ht="23.25" x14ac:dyDescent="0.25">
      <c r="A151" s="39" t="s">
        <v>296</v>
      </c>
      <c r="B151" s="40" t="s">
        <v>8</v>
      </c>
      <c r="C151" s="41" t="s">
        <v>297</v>
      </c>
      <c r="D151" s="42">
        <v>2616983.5</v>
      </c>
      <c r="E151" s="42">
        <v>1849784.75</v>
      </c>
      <c r="F151" s="47">
        <v>2616983.5</v>
      </c>
      <c r="G151" s="44">
        <f t="shared" si="2"/>
        <v>100</v>
      </c>
      <c r="H151" s="35"/>
    </row>
    <row r="152" spans="1:8" ht="23.25" x14ac:dyDescent="0.25">
      <c r="A152" s="39" t="s">
        <v>298</v>
      </c>
      <c r="B152" s="40" t="s">
        <v>8</v>
      </c>
      <c r="C152" s="41" t="s">
        <v>299</v>
      </c>
      <c r="D152" s="42">
        <v>2616983.5</v>
      </c>
      <c r="E152" s="42">
        <v>1849784.75</v>
      </c>
      <c r="F152" s="47">
        <v>2616983.5</v>
      </c>
      <c r="G152" s="44">
        <f t="shared" si="2"/>
        <v>100</v>
      </c>
      <c r="H152" s="35"/>
    </row>
    <row r="153" spans="1:8" x14ac:dyDescent="0.25">
      <c r="A153" s="39" t="s">
        <v>300</v>
      </c>
      <c r="B153" s="40" t="s">
        <v>8</v>
      </c>
      <c r="C153" s="41" t="s">
        <v>301</v>
      </c>
      <c r="D153" s="42">
        <v>64000</v>
      </c>
      <c r="E153" s="42">
        <v>94000</v>
      </c>
      <c r="F153" s="47">
        <v>64000</v>
      </c>
      <c r="G153" s="44">
        <f t="shared" si="2"/>
        <v>100</v>
      </c>
      <c r="H153" s="35"/>
    </row>
    <row r="154" spans="1:8" ht="23.25" x14ac:dyDescent="0.25">
      <c r="A154" s="39" t="s">
        <v>302</v>
      </c>
      <c r="B154" s="40" t="s">
        <v>8</v>
      </c>
      <c r="C154" s="41" t="s">
        <v>303</v>
      </c>
      <c r="D154" s="42">
        <v>64000</v>
      </c>
      <c r="E154" s="42">
        <v>94000</v>
      </c>
      <c r="F154" s="47">
        <v>64000</v>
      </c>
      <c r="G154" s="44">
        <f t="shared" si="2"/>
        <v>100</v>
      </c>
      <c r="H154" s="35"/>
    </row>
    <row r="155" spans="1:8" ht="23.25" x14ac:dyDescent="0.25">
      <c r="A155" s="39" t="s">
        <v>302</v>
      </c>
      <c r="B155" s="40" t="s">
        <v>8</v>
      </c>
      <c r="C155" s="41" t="s">
        <v>304</v>
      </c>
      <c r="D155" s="42">
        <v>64000</v>
      </c>
      <c r="E155" s="42">
        <v>94000</v>
      </c>
      <c r="F155" s="47">
        <v>64000</v>
      </c>
      <c r="G155" s="44">
        <f t="shared" si="2"/>
        <v>100</v>
      </c>
      <c r="H155" s="35"/>
    </row>
    <row r="156" spans="1:8" ht="34.5" x14ac:dyDescent="0.25">
      <c r="A156" s="39" t="s">
        <v>305</v>
      </c>
      <c r="B156" s="40" t="s">
        <v>8</v>
      </c>
      <c r="C156" s="41" t="s">
        <v>306</v>
      </c>
      <c r="D156" s="42">
        <v>-4494029.22</v>
      </c>
      <c r="E156" s="42">
        <v>-4494029.22</v>
      </c>
      <c r="F156" s="47">
        <v>-4494029.22</v>
      </c>
      <c r="G156" s="44">
        <f t="shared" si="2"/>
        <v>100</v>
      </c>
      <c r="H156" s="35"/>
    </row>
    <row r="157" spans="1:8" ht="34.5" x14ac:dyDescent="0.25">
      <c r="A157" s="39" t="s">
        <v>307</v>
      </c>
      <c r="B157" s="40" t="s">
        <v>8</v>
      </c>
      <c r="C157" s="41" t="s">
        <v>308</v>
      </c>
      <c r="D157" s="42">
        <v>-4494029.22</v>
      </c>
      <c r="E157" s="42">
        <v>-4494029.22</v>
      </c>
      <c r="F157" s="47">
        <v>-4494029.22</v>
      </c>
      <c r="G157" s="44">
        <f t="shared" si="2"/>
        <v>100</v>
      </c>
      <c r="H157" s="35"/>
    </row>
    <row r="158" spans="1:8" ht="45.75" x14ac:dyDescent="0.25">
      <c r="A158" s="39" t="s">
        <v>309</v>
      </c>
      <c r="B158" s="40" t="s">
        <v>8</v>
      </c>
      <c r="C158" s="41" t="s">
        <v>310</v>
      </c>
      <c r="D158" s="42">
        <v>-1754342.56</v>
      </c>
      <c r="E158" s="42">
        <v>-1754342.56</v>
      </c>
      <c r="F158" s="47">
        <v>-1754342.56</v>
      </c>
      <c r="G158" s="44">
        <f t="shared" si="2"/>
        <v>100</v>
      </c>
      <c r="H158" s="35"/>
    </row>
    <row r="159" spans="1:8" ht="35.25" thickBot="1" x14ac:dyDescent="0.3">
      <c r="A159" s="39" t="s">
        <v>311</v>
      </c>
      <c r="B159" s="40" t="s">
        <v>8</v>
      </c>
      <c r="C159" s="41" t="s">
        <v>312</v>
      </c>
      <c r="D159" s="42">
        <v>-2739686.66</v>
      </c>
      <c r="E159" s="42">
        <v>-2739686.66</v>
      </c>
      <c r="F159" s="47">
        <v>-2739686.66</v>
      </c>
      <c r="G159" s="44">
        <f t="shared" si="2"/>
        <v>100</v>
      </c>
      <c r="H159" s="35"/>
    </row>
    <row r="160" spans="1:8" ht="12.95" customHeight="1" x14ac:dyDescent="0.25">
      <c r="A160" s="4"/>
      <c r="B160" s="18"/>
      <c r="C160" s="18"/>
      <c r="D160" s="18"/>
      <c r="E160" s="18"/>
      <c r="F160" s="18"/>
      <c r="G160" s="3"/>
    </row>
    <row r="161" spans="1:7" ht="12.95" customHeight="1" x14ac:dyDescent="0.25">
      <c r="A161" s="4"/>
      <c r="B161" s="4"/>
      <c r="C161" s="4"/>
      <c r="D161" s="19"/>
      <c r="E161" s="19"/>
      <c r="F161" s="3"/>
      <c r="G161" s="3"/>
    </row>
  </sheetData>
  <mergeCells count="9">
    <mergeCell ref="A2:G2"/>
    <mergeCell ref="A1:G1"/>
    <mergeCell ref="A3:A4"/>
    <mergeCell ref="B3:B4"/>
    <mergeCell ref="C3:C4"/>
    <mergeCell ref="D3:D4"/>
    <mergeCell ref="E3:E4"/>
    <mergeCell ref="F3:F4"/>
    <mergeCell ref="G3:G4"/>
  </mergeCells>
  <pageMargins left="0.78749999999999998" right="0.39374999999999999" top="0.59097219999999995" bottom="0.39374999999999999" header="0" footer="0"/>
  <pageSetup paperSize="9" scale="9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6"/>
  <sheetViews>
    <sheetView zoomScale="130" zoomScaleNormal="130" zoomScaleSheetLayoutView="100" workbookViewId="0">
      <selection activeCell="E9" sqref="E9"/>
    </sheetView>
  </sheetViews>
  <sheetFormatPr defaultRowHeight="15" x14ac:dyDescent="0.25"/>
  <cols>
    <col min="1" max="1" width="53.85546875" style="1" customWidth="1"/>
    <col min="2" max="2" width="5" style="1" customWidth="1"/>
    <col min="3" max="3" width="21.5703125" style="1" customWidth="1"/>
    <col min="4" max="4" width="12.7109375" style="1" customWidth="1"/>
    <col min="5" max="5" width="12.5703125" style="1" customWidth="1"/>
    <col min="6" max="6" width="13.28515625" style="1" customWidth="1"/>
    <col min="7" max="7" width="9.140625" style="1" customWidth="1"/>
    <col min="8" max="16384" width="9.140625" style="1"/>
  </cols>
  <sheetData>
    <row r="1" spans="1:9" ht="7.5" customHeight="1" x14ac:dyDescent="0.25">
      <c r="A1" s="20"/>
      <c r="B1" s="21"/>
      <c r="C1" s="14"/>
      <c r="D1" s="14"/>
      <c r="E1" s="2"/>
      <c r="F1" s="3"/>
      <c r="G1" s="3"/>
    </row>
    <row r="2" spans="1:9" ht="14.1" customHeight="1" x14ac:dyDescent="0.25">
      <c r="A2" s="96" t="s">
        <v>740</v>
      </c>
      <c r="B2" s="96"/>
      <c r="C2" s="96"/>
      <c r="D2" s="96"/>
      <c r="E2" s="96"/>
      <c r="F2" s="96"/>
      <c r="G2" s="96"/>
      <c r="H2" s="38"/>
    </row>
    <row r="3" spans="1:9" ht="11.45" customHeight="1" x14ac:dyDescent="0.25">
      <c r="A3" s="107" t="s">
        <v>3</v>
      </c>
      <c r="B3" s="107" t="s">
        <v>1</v>
      </c>
      <c r="C3" s="107" t="s">
        <v>313</v>
      </c>
      <c r="D3" s="114" t="s">
        <v>731</v>
      </c>
      <c r="E3" s="112" t="s">
        <v>735</v>
      </c>
      <c r="F3" s="110" t="s">
        <v>733</v>
      </c>
      <c r="G3" s="109" t="s">
        <v>734</v>
      </c>
      <c r="H3" s="38"/>
    </row>
    <row r="4" spans="1:9" ht="49.5" customHeight="1" x14ac:dyDescent="0.25">
      <c r="A4" s="108"/>
      <c r="B4" s="108"/>
      <c r="C4" s="108"/>
      <c r="D4" s="115"/>
      <c r="E4" s="113"/>
      <c r="F4" s="111"/>
      <c r="G4" s="109"/>
      <c r="H4" s="38"/>
    </row>
    <row r="5" spans="1:9" ht="11.45" customHeight="1" x14ac:dyDescent="0.25">
      <c r="A5" s="37" t="s">
        <v>4</v>
      </c>
      <c r="B5" s="37" t="s">
        <v>5</v>
      </c>
      <c r="C5" s="37" t="s">
        <v>6</v>
      </c>
      <c r="D5" s="31" t="s">
        <v>736</v>
      </c>
      <c r="E5" s="31" t="s">
        <v>737</v>
      </c>
      <c r="F5" s="32" t="s">
        <v>738</v>
      </c>
      <c r="G5" s="34">
        <v>7</v>
      </c>
      <c r="H5" s="38"/>
    </row>
    <row r="6" spans="1:9" ht="30" customHeight="1" x14ac:dyDescent="0.25">
      <c r="A6" s="48" t="s">
        <v>314</v>
      </c>
      <c r="B6" s="49" t="s">
        <v>315</v>
      </c>
      <c r="C6" s="50" t="s">
        <v>9</v>
      </c>
      <c r="D6" s="51">
        <v>661709394.79999995</v>
      </c>
      <c r="E6" s="51">
        <v>307170521.89999998</v>
      </c>
      <c r="F6" s="52">
        <f>F8+F67+F72+F110+F150+F159+F252+F259+F288+F299</f>
        <v>660507692.09399998</v>
      </c>
      <c r="G6" s="44">
        <f>F6*100/D6</f>
        <v>99.818394190041218</v>
      </c>
      <c r="H6" s="53"/>
      <c r="I6" s="46"/>
    </row>
    <row r="7" spans="1:9" ht="14.25" customHeight="1" x14ac:dyDescent="0.25">
      <c r="A7" s="54" t="s">
        <v>11</v>
      </c>
      <c r="B7" s="55"/>
      <c r="C7" s="56"/>
      <c r="D7" s="56"/>
      <c r="E7" s="56"/>
      <c r="F7" s="57"/>
      <c r="G7" s="44"/>
      <c r="H7" s="53"/>
      <c r="I7" s="46"/>
    </row>
    <row r="8" spans="1:9" ht="18.75" customHeight="1" x14ac:dyDescent="0.25">
      <c r="A8" s="58" t="s">
        <v>316</v>
      </c>
      <c r="B8" s="59" t="s">
        <v>315</v>
      </c>
      <c r="C8" s="56" t="s">
        <v>317</v>
      </c>
      <c r="D8" s="60">
        <v>69898307.290000007</v>
      </c>
      <c r="E8" s="60">
        <v>42923602.57</v>
      </c>
      <c r="F8" s="61">
        <f>F9+F15+F24+F36+F44+F47</f>
        <v>68994521.859999999</v>
      </c>
      <c r="G8" s="44">
        <f t="shared" ref="G8:G71" si="0">F8*100/D8</f>
        <v>98.706999546855542</v>
      </c>
      <c r="H8" s="53"/>
      <c r="I8" s="46"/>
    </row>
    <row r="9" spans="1:9" ht="29.25" customHeight="1" x14ac:dyDescent="0.25">
      <c r="A9" s="58" t="s">
        <v>318</v>
      </c>
      <c r="B9" s="59" t="s">
        <v>315</v>
      </c>
      <c r="C9" s="56" t="s">
        <v>319</v>
      </c>
      <c r="D9" s="60">
        <v>3172961.72</v>
      </c>
      <c r="E9" s="60">
        <v>1969942.19</v>
      </c>
      <c r="F9" s="61">
        <f>F10</f>
        <v>2483112.29</v>
      </c>
      <c r="G9" s="44">
        <f t="shared" si="0"/>
        <v>78.258501334834875</v>
      </c>
      <c r="H9" s="53"/>
      <c r="I9" s="46"/>
    </row>
    <row r="10" spans="1:9" ht="49.5" customHeight="1" x14ac:dyDescent="0.25">
      <c r="A10" s="58" t="s">
        <v>320</v>
      </c>
      <c r="B10" s="59" t="s">
        <v>315</v>
      </c>
      <c r="C10" s="56" t="s">
        <v>321</v>
      </c>
      <c r="D10" s="60">
        <v>3172961.72</v>
      </c>
      <c r="E10" s="60">
        <v>1969942.19</v>
      </c>
      <c r="F10" s="61">
        <f>F11</f>
        <v>2483112.29</v>
      </c>
      <c r="G10" s="44">
        <f t="shared" si="0"/>
        <v>78.258501334834875</v>
      </c>
      <c r="H10" s="53"/>
      <c r="I10" s="46"/>
    </row>
    <row r="11" spans="1:9" ht="25.5" customHeight="1" x14ac:dyDescent="0.25">
      <c r="A11" s="58" t="s">
        <v>322</v>
      </c>
      <c r="B11" s="59" t="s">
        <v>315</v>
      </c>
      <c r="C11" s="56" t="s">
        <v>323</v>
      </c>
      <c r="D11" s="60">
        <v>3172961.72</v>
      </c>
      <c r="E11" s="60">
        <v>1969942.19</v>
      </c>
      <c r="F11" s="61">
        <f>F12+F13+F14</f>
        <v>2483112.29</v>
      </c>
      <c r="G11" s="44">
        <f t="shared" si="0"/>
        <v>78.258501334834875</v>
      </c>
      <c r="H11" s="53"/>
      <c r="I11" s="46"/>
    </row>
    <row r="12" spans="1:9" ht="17.25" customHeight="1" x14ac:dyDescent="0.25">
      <c r="A12" s="58" t="s">
        <v>324</v>
      </c>
      <c r="B12" s="59" t="s">
        <v>315</v>
      </c>
      <c r="C12" s="56" t="s">
        <v>325</v>
      </c>
      <c r="D12" s="60">
        <v>2429310.0699999998</v>
      </c>
      <c r="E12" s="60">
        <v>1739460.64</v>
      </c>
      <c r="F12" s="61">
        <v>1739460.64</v>
      </c>
      <c r="G12" s="44">
        <f t="shared" si="0"/>
        <v>71.603072060702402</v>
      </c>
      <c r="H12" s="53"/>
      <c r="I12" s="46"/>
    </row>
    <row r="13" spans="1:9" ht="35.25" customHeight="1" x14ac:dyDescent="0.25">
      <c r="A13" s="58" t="s">
        <v>326</v>
      </c>
      <c r="B13" s="59" t="s">
        <v>315</v>
      </c>
      <c r="C13" s="56" t="s">
        <v>327</v>
      </c>
      <c r="D13" s="60">
        <v>10000</v>
      </c>
      <c r="E13" s="60" t="s">
        <v>10</v>
      </c>
      <c r="F13" s="61">
        <v>10000</v>
      </c>
      <c r="G13" s="44">
        <f t="shared" si="0"/>
        <v>100</v>
      </c>
      <c r="H13" s="53"/>
      <c r="I13" s="46"/>
    </row>
    <row r="14" spans="1:9" ht="37.5" customHeight="1" x14ac:dyDescent="0.25">
      <c r="A14" s="58" t="s">
        <v>328</v>
      </c>
      <c r="B14" s="59" t="s">
        <v>315</v>
      </c>
      <c r="C14" s="56" t="s">
        <v>329</v>
      </c>
      <c r="D14" s="60">
        <v>733651.65</v>
      </c>
      <c r="E14" s="60">
        <v>230481.55</v>
      </c>
      <c r="F14" s="61">
        <v>733651.65</v>
      </c>
      <c r="G14" s="44">
        <f t="shared" si="0"/>
        <v>100</v>
      </c>
      <c r="H14" s="53"/>
      <c r="I14" s="46"/>
    </row>
    <row r="15" spans="1:9" ht="41.25" customHeight="1" x14ac:dyDescent="0.25">
      <c r="A15" s="58" t="s">
        <v>330</v>
      </c>
      <c r="B15" s="59" t="s">
        <v>315</v>
      </c>
      <c r="C15" s="56" t="s">
        <v>331</v>
      </c>
      <c r="D15" s="60">
        <v>529631.17000000004</v>
      </c>
      <c r="E15" s="60">
        <v>309597.86</v>
      </c>
      <c r="F15" s="61">
        <f>F16+F21</f>
        <v>494631.14</v>
      </c>
      <c r="G15" s="44">
        <f t="shared" si="0"/>
        <v>93.391621947023992</v>
      </c>
      <c r="H15" s="53"/>
      <c r="I15" s="46"/>
    </row>
    <row r="16" spans="1:9" ht="49.5" customHeight="1" x14ac:dyDescent="0.25">
      <c r="A16" s="58" t="s">
        <v>320</v>
      </c>
      <c r="B16" s="59" t="s">
        <v>315</v>
      </c>
      <c r="C16" s="56" t="s">
        <v>332</v>
      </c>
      <c r="D16" s="60">
        <v>464631.17</v>
      </c>
      <c r="E16" s="60">
        <v>309247.86</v>
      </c>
      <c r="F16" s="61">
        <f>F17</f>
        <v>429631.14</v>
      </c>
      <c r="G16" s="44">
        <f t="shared" si="0"/>
        <v>92.46713689053621</v>
      </c>
      <c r="H16" s="53"/>
      <c r="I16" s="46"/>
    </row>
    <row r="17" spans="1:9" ht="30" customHeight="1" x14ac:dyDescent="0.25">
      <c r="A17" s="58" t="s">
        <v>322</v>
      </c>
      <c r="B17" s="59" t="s">
        <v>315</v>
      </c>
      <c r="C17" s="56" t="s">
        <v>333</v>
      </c>
      <c r="D17" s="60">
        <v>464631.17</v>
      </c>
      <c r="E17" s="60">
        <v>309247.86</v>
      </c>
      <c r="F17" s="61">
        <f>F18+F19+F20</f>
        <v>429631.14</v>
      </c>
      <c r="G17" s="44">
        <f t="shared" si="0"/>
        <v>92.46713689053621</v>
      </c>
      <c r="H17" s="53"/>
      <c r="I17" s="46"/>
    </row>
    <row r="18" spans="1:9" ht="21" customHeight="1" x14ac:dyDescent="0.25">
      <c r="A18" s="58" t="s">
        <v>324</v>
      </c>
      <c r="B18" s="59" t="s">
        <v>315</v>
      </c>
      <c r="C18" s="56" t="s">
        <v>334</v>
      </c>
      <c r="D18" s="60">
        <v>329978</v>
      </c>
      <c r="E18" s="60">
        <v>241462.19</v>
      </c>
      <c r="F18" s="61">
        <v>329978</v>
      </c>
      <c r="G18" s="44">
        <f t="shared" si="0"/>
        <v>100</v>
      </c>
      <c r="H18" s="53"/>
      <c r="I18" s="46"/>
    </row>
    <row r="19" spans="1:9" ht="27" customHeight="1" x14ac:dyDescent="0.25">
      <c r="A19" s="58" t="s">
        <v>335</v>
      </c>
      <c r="B19" s="59" t="s">
        <v>315</v>
      </c>
      <c r="C19" s="56" t="s">
        <v>336</v>
      </c>
      <c r="D19" s="60">
        <v>35000</v>
      </c>
      <c r="E19" s="60" t="s">
        <v>10</v>
      </c>
      <c r="F19" s="61">
        <v>0</v>
      </c>
      <c r="G19" s="44">
        <f t="shared" si="0"/>
        <v>0</v>
      </c>
      <c r="H19" s="53"/>
      <c r="I19" s="46"/>
    </row>
    <row r="20" spans="1:9" ht="40.5" customHeight="1" x14ac:dyDescent="0.25">
      <c r="A20" s="58" t="s">
        <v>328</v>
      </c>
      <c r="B20" s="59" t="s">
        <v>315</v>
      </c>
      <c r="C20" s="56" t="s">
        <v>337</v>
      </c>
      <c r="D20" s="60">
        <v>99653.17</v>
      </c>
      <c r="E20" s="60">
        <v>67785.67</v>
      </c>
      <c r="F20" s="61">
        <v>99653.14</v>
      </c>
      <c r="G20" s="44">
        <f t="shared" si="0"/>
        <v>99.999969895588876</v>
      </c>
      <c r="H20" s="53"/>
      <c r="I20" s="46"/>
    </row>
    <row r="21" spans="1:9" ht="28.5" customHeight="1" x14ac:dyDescent="0.25">
      <c r="A21" s="58" t="s">
        <v>338</v>
      </c>
      <c r="B21" s="59" t="s">
        <v>315</v>
      </c>
      <c r="C21" s="56" t="s">
        <v>339</v>
      </c>
      <c r="D21" s="60">
        <v>65000</v>
      </c>
      <c r="E21" s="60">
        <v>350</v>
      </c>
      <c r="F21" s="61">
        <f>F22</f>
        <v>65000</v>
      </c>
      <c r="G21" s="44">
        <f t="shared" si="0"/>
        <v>100</v>
      </c>
      <c r="H21" s="53"/>
      <c r="I21" s="46"/>
    </row>
    <row r="22" spans="1:9" ht="26.25" customHeight="1" x14ac:dyDescent="0.25">
      <c r="A22" s="58" t="s">
        <v>340</v>
      </c>
      <c r="B22" s="59" t="s">
        <v>315</v>
      </c>
      <c r="C22" s="56" t="s">
        <v>341</v>
      </c>
      <c r="D22" s="60">
        <v>65000</v>
      </c>
      <c r="E22" s="60">
        <v>350</v>
      </c>
      <c r="F22" s="61">
        <f>F23</f>
        <v>65000</v>
      </c>
      <c r="G22" s="44">
        <f t="shared" si="0"/>
        <v>100</v>
      </c>
      <c r="H22" s="53"/>
      <c r="I22" s="46"/>
    </row>
    <row r="23" spans="1:9" ht="20.25" customHeight="1" x14ac:dyDescent="0.25">
      <c r="A23" s="58" t="s">
        <v>342</v>
      </c>
      <c r="B23" s="59" t="s">
        <v>315</v>
      </c>
      <c r="C23" s="56" t="s">
        <v>343</v>
      </c>
      <c r="D23" s="60">
        <v>65000</v>
      </c>
      <c r="E23" s="60">
        <v>350</v>
      </c>
      <c r="F23" s="61">
        <v>65000</v>
      </c>
      <c r="G23" s="44">
        <f t="shared" si="0"/>
        <v>100</v>
      </c>
      <c r="H23" s="53"/>
      <c r="I23" s="46"/>
    </row>
    <row r="24" spans="1:9" ht="56.25" x14ac:dyDescent="0.25">
      <c r="A24" s="58" t="s">
        <v>344</v>
      </c>
      <c r="B24" s="59" t="s">
        <v>315</v>
      </c>
      <c r="C24" s="56" t="s">
        <v>345</v>
      </c>
      <c r="D24" s="60">
        <v>24406503.989999998</v>
      </c>
      <c r="E24" s="60">
        <v>14702932.369999999</v>
      </c>
      <c r="F24" s="61">
        <f>F25+F29+F32</f>
        <v>24406268.140000001</v>
      </c>
      <c r="G24" s="44">
        <f t="shared" si="0"/>
        <v>99.999033659224224</v>
      </c>
      <c r="H24" s="53"/>
      <c r="I24" s="46"/>
    </row>
    <row r="25" spans="1:9" ht="67.5" x14ac:dyDescent="0.25">
      <c r="A25" s="58" t="s">
        <v>320</v>
      </c>
      <c r="B25" s="59" t="s">
        <v>315</v>
      </c>
      <c r="C25" s="56" t="s">
        <v>346</v>
      </c>
      <c r="D25" s="60">
        <v>22736060.59</v>
      </c>
      <c r="E25" s="60">
        <v>13758826.550000001</v>
      </c>
      <c r="F25" s="61">
        <f>F26</f>
        <v>22735824.740000002</v>
      </c>
      <c r="G25" s="44">
        <f t="shared" si="0"/>
        <v>99.998962661103647</v>
      </c>
      <c r="H25" s="53"/>
      <c r="I25" s="46"/>
    </row>
    <row r="26" spans="1:9" ht="45" x14ac:dyDescent="0.25">
      <c r="A26" s="58" t="s">
        <v>322</v>
      </c>
      <c r="B26" s="59" t="s">
        <v>315</v>
      </c>
      <c r="C26" s="56" t="s">
        <v>347</v>
      </c>
      <c r="D26" s="60">
        <v>22736060.59</v>
      </c>
      <c r="E26" s="60">
        <v>13758826.550000001</v>
      </c>
      <c r="F26" s="61">
        <f>F27+F28</f>
        <v>22735824.740000002</v>
      </c>
      <c r="G26" s="44">
        <f t="shared" si="0"/>
        <v>99.998962661103647</v>
      </c>
      <c r="H26" s="53"/>
      <c r="I26" s="46"/>
    </row>
    <row r="27" spans="1:9" ht="22.5" customHeight="1" x14ac:dyDescent="0.25">
      <c r="A27" s="58" t="s">
        <v>324</v>
      </c>
      <c r="B27" s="59" t="s">
        <v>315</v>
      </c>
      <c r="C27" s="56" t="s">
        <v>348</v>
      </c>
      <c r="D27" s="60">
        <v>17462412.370000001</v>
      </c>
      <c r="E27" s="60">
        <v>10806913.220000001</v>
      </c>
      <c r="F27" s="61">
        <v>17462412.370000001</v>
      </c>
      <c r="G27" s="44">
        <f t="shared" si="0"/>
        <v>100</v>
      </c>
      <c r="H27" s="53"/>
      <c r="I27" s="46"/>
    </row>
    <row r="28" spans="1:9" ht="41.25" customHeight="1" x14ac:dyDescent="0.25">
      <c r="A28" s="58" t="s">
        <v>328</v>
      </c>
      <c r="B28" s="59" t="s">
        <v>315</v>
      </c>
      <c r="C28" s="56" t="s">
        <v>349</v>
      </c>
      <c r="D28" s="60">
        <v>5273648.22</v>
      </c>
      <c r="E28" s="60">
        <v>2951913.33</v>
      </c>
      <c r="F28" s="61">
        <v>5273412.37</v>
      </c>
      <c r="G28" s="44">
        <f t="shared" si="0"/>
        <v>99.99552776389018</v>
      </c>
      <c r="H28" s="53"/>
      <c r="I28" s="46"/>
    </row>
    <row r="29" spans="1:9" ht="27" customHeight="1" x14ac:dyDescent="0.25">
      <c r="A29" s="58" t="s">
        <v>338</v>
      </c>
      <c r="B29" s="59" t="s">
        <v>315</v>
      </c>
      <c r="C29" s="56" t="s">
        <v>350</v>
      </c>
      <c r="D29" s="60">
        <v>1545262.4</v>
      </c>
      <c r="E29" s="60">
        <v>882337.82</v>
      </c>
      <c r="F29" s="61">
        <f>F30</f>
        <v>1545262.4</v>
      </c>
      <c r="G29" s="44">
        <f t="shared" si="0"/>
        <v>100</v>
      </c>
      <c r="H29" s="53"/>
      <c r="I29" s="46"/>
    </row>
    <row r="30" spans="1:9" ht="27" customHeight="1" x14ac:dyDescent="0.25">
      <c r="A30" s="58" t="s">
        <v>340</v>
      </c>
      <c r="B30" s="59" t="s">
        <v>315</v>
      </c>
      <c r="C30" s="56" t="s">
        <v>351</v>
      </c>
      <c r="D30" s="60">
        <v>1545262.4</v>
      </c>
      <c r="E30" s="60">
        <v>882337.82</v>
      </c>
      <c r="F30" s="61">
        <f>F31</f>
        <v>1545262.4</v>
      </c>
      <c r="G30" s="44">
        <f t="shared" si="0"/>
        <v>100</v>
      </c>
      <c r="H30" s="53"/>
      <c r="I30" s="46"/>
    </row>
    <row r="31" spans="1:9" ht="22.5" customHeight="1" x14ac:dyDescent="0.25">
      <c r="A31" s="58" t="s">
        <v>342</v>
      </c>
      <c r="B31" s="59" t="s">
        <v>315</v>
      </c>
      <c r="C31" s="56" t="s">
        <v>352</v>
      </c>
      <c r="D31" s="60">
        <v>1545262.4</v>
      </c>
      <c r="E31" s="60">
        <v>882337.82</v>
      </c>
      <c r="F31" s="61">
        <v>1545262.4</v>
      </c>
      <c r="G31" s="44">
        <f t="shared" si="0"/>
        <v>100</v>
      </c>
      <c r="H31" s="53"/>
      <c r="I31" s="46"/>
    </row>
    <row r="32" spans="1:9" ht="23.25" customHeight="1" x14ac:dyDescent="0.25">
      <c r="A32" s="58" t="s">
        <v>354</v>
      </c>
      <c r="B32" s="59" t="s">
        <v>315</v>
      </c>
      <c r="C32" s="56" t="s">
        <v>355</v>
      </c>
      <c r="D32" s="60">
        <v>125181</v>
      </c>
      <c r="E32" s="60">
        <v>61768</v>
      </c>
      <c r="F32" s="61">
        <f>F33</f>
        <v>125181</v>
      </c>
      <c r="G32" s="44">
        <f t="shared" si="0"/>
        <v>100</v>
      </c>
      <c r="H32" s="53"/>
      <c r="I32" s="46"/>
    </row>
    <row r="33" spans="1:9" ht="21.75" customHeight="1" x14ac:dyDescent="0.25">
      <c r="A33" s="58" t="s">
        <v>356</v>
      </c>
      <c r="B33" s="59" t="s">
        <v>315</v>
      </c>
      <c r="C33" s="56" t="s">
        <v>357</v>
      </c>
      <c r="D33" s="60">
        <v>125181</v>
      </c>
      <c r="E33" s="60">
        <v>61768</v>
      </c>
      <c r="F33" s="61">
        <f>F34+F35</f>
        <v>125181</v>
      </c>
      <c r="G33" s="44">
        <f t="shared" si="0"/>
        <v>100</v>
      </c>
      <c r="H33" s="53"/>
      <c r="I33" s="46"/>
    </row>
    <row r="34" spans="1:9" ht="20.25" customHeight="1" x14ac:dyDescent="0.25">
      <c r="A34" s="58" t="s">
        <v>358</v>
      </c>
      <c r="B34" s="59" t="s">
        <v>315</v>
      </c>
      <c r="C34" s="56" t="s">
        <v>359</v>
      </c>
      <c r="D34" s="60">
        <v>50000</v>
      </c>
      <c r="E34" s="60">
        <v>26587</v>
      </c>
      <c r="F34" s="61">
        <v>50000</v>
      </c>
      <c r="G34" s="44">
        <f t="shared" si="0"/>
        <v>100</v>
      </c>
      <c r="H34" s="53"/>
      <c r="I34" s="46"/>
    </row>
    <row r="35" spans="1:9" ht="15.75" customHeight="1" x14ac:dyDescent="0.25">
      <c r="A35" s="58" t="s">
        <v>361</v>
      </c>
      <c r="B35" s="59" t="s">
        <v>315</v>
      </c>
      <c r="C35" s="56" t="s">
        <v>362</v>
      </c>
      <c r="D35" s="60">
        <v>75181</v>
      </c>
      <c r="E35" s="60">
        <v>35181</v>
      </c>
      <c r="F35" s="61">
        <v>75181</v>
      </c>
      <c r="G35" s="44">
        <f t="shared" si="0"/>
        <v>100</v>
      </c>
      <c r="H35" s="53"/>
      <c r="I35" s="46"/>
    </row>
    <row r="36" spans="1:9" ht="31.5" customHeight="1" x14ac:dyDescent="0.25">
      <c r="A36" s="58" t="s">
        <v>363</v>
      </c>
      <c r="B36" s="59" t="s">
        <v>315</v>
      </c>
      <c r="C36" s="56" t="s">
        <v>364</v>
      </c>
      <c r="D36" s="60">
        <v>9496987.4000000004</v>
      </c>
      <c r="E36" s="60">
        <v>4353090.57</v>
      </c>
      <c r="F36" s="61">
        <f>F37+F41</f>
        <v>9496987.4000000004</v>
      </c>
      <c r="G36" s="44">
        <f t="shared" si="0"/>
        <v>100</v>
      </c>
      <c r="H36" s="53"/>
      <c r="I36" s="46"/>
    </row>
    <row r="37" spans="1:9" ht="54" customHeight="1" x14ac:dyDescent="0.25">
      <c r="A37" s="58" t="s">
        <v>320</v>
      </c>
      <c r="B37" s="59" t="s">
        <v>315</v>
      </c>
      <c r="C37" s="56" t="s">
        <v>365</v>
      </c>
      <c r="D37" s="60">
        <v>8605586.4000000004</v>
      </c>
      <c r="E37" s="60">
        <v>3898919.81</v>
      </c>
      <c r="F37" s="61">
        <f>F38</f>
        <v>8605586.4000000004</v>
      </c>
      <c r="G37" s="44">
        <f t="shared" si="0"/>
        <v>100</v>
      </c>
      <c r="H37" s="53"/>
      <c r="I37" s="46"/>
    </row>
    <row r="38" spans="1:9" ht="31.5" customHeight="1" x14ac:dyDescent="0.25">
      <c r="A38" s="58" t="s">
        <v>322</v>
      </c>
      <c r="B38" s="59" t="s">
        <v>315</v>
      </c>
      <c r="C38" s="56" t="s">
        <v>366</v>
      </c>
      <c r="D38" s="60">
        <v>8605586.4000000004</v>
      </c>
      <c r="E38" s="60">
        <v>3898919.81</v>
      </c>
      <c r="F38" s="61">
        <f>F39+F40</f>
        <v>8605586.4000000004</v>
      </c>
      <c r="G38" s="44">
        <f t="shared" si="0"/>
        <v>100</v>
      </c>
      <c r="H38" s="53"/>
      <c r="I38" s="46"/>
    </row>
    <row r="39" spans="1:9" ht="22.5" customHeight="1" x14ac:dyDescent="0.25">
      <c r="A39" s="58" t="s">
        <v>324</v>
      </c>
      <c r="B39" s="59" t="s">
        <v>315</v>
      </c>
      <c r="C39" s="56" t="s">
        <v>367</v>
      </c>
      <c r="D39" s="60">
        <v>6660073.6600000001</v>
      </c>
      <c r="E39" s="60">
        <v>3070709.18</v>
      </c>
      <c r="F39" s="61">
        <v>6660073.6600000001</v>
      </c>
      <c r="G39" s="44">
        <f t="shared" si="0"/>
        <v>100</v>
      </c>
      <c r="H39" s="53"/>
      <c r="I39" s="46"/>
    </row>
    <row r="40" spans="1:9" ht="38.25" customHeight="1" x14ac:dyDescent="0.25">
      <c r="A40" s="58" t="s">
        <v>328</v>
      </c>
      <c r="B40" s="59" t="s">
        <v>315</v>
      </c>
      <c r="C40" s="56" t="s">
        <v>368</v>
      </c>
      <c r="D40" s="60">
        <v>1945512.74</v>
      </c>
      <c r="E40" s="60">
        <v>828210.63</v>
      </c>
      <c r="F40" s="61">
        <v>1945512.74</v>
      </c>
      <c r="G40" s="44">
        <f t="shared" si="0"/>
        <v>100</v>
      </c>
      <c r="H40" s="53"/>
      <c r="I40" s="46"/>
    </row>
    <row r="41" spans="1:9" ht="27.75" customHeight="1" x14ac:dyDescent="0.25">
      <c r="A41" s="58" t="s">
        <v>338</v>
      </c>
      <c r="B41" s="59" t="s">
        <v>315</v>
      </c>
      <c r="C41" s="56" t="s">
        <v>369</v>
      </c>
      <c r="D41" s="60">
        <v>891401</v>
      </c>
      <c r="E41" s="60">
        <v>454170.76</v>
      </c>
      <c r="F41" s="61">
        <f>F42</f>
        <v>891401</v>
      </c>
      <c r="G41" s="44">
        <f t="shared" si="0"/>
        <v>100</v>
      </c>
      <c r="H41" s="53"/>
      <c r="I41" s="46"/>
    </row>
    <row r="42" spans="1:9" ht="27" customHeight="1" x14ac:dyDescent="0.25">
      <c r="A42" s="58" t="s">
        <v>340</v>
      </c>
      <c r="B42" s="59" t="s">
        <v>315</v>
      </c>
      <c r="C42" s="56" t="s">
        <v>370</v>
      </c>
      <c r="D42" s="60">
        <v>891401</v>
      </c>
      <c r="E42" s="60">
        <v>454170.76</v>
      </c>
      <c r="F42" s="61">
        <f>F43</f>
        <v>891401</v>
      </c>
      <c r="G42" s="44">
        <f t="shared" si="0"/>
        <v>100</v>
      </c>
      <c r="H42" s="53"/>
      <c r="I42" s="46"/>
    </row>
    <row r="43" spans="1:9" ht="20.25" customHeight="1" x14ac:dyDescent="0.25">
      <c r="A43" s="58" t="s">
        <v>342</v>
      </c>
      <c r="B43" s="59" t="s">
        <v>315</v>
      </c>
      <c r="C43" s="56" t="s">
        <v>371</v>
      </c>
      <c r="D43" s="60">
        <v>891401</v>
      </c>
      <c r="E43" s="60">
        <v>454170.76</v>
      </c>
      <c r="F43" s="61">
        <v>891401</v>
      </c>
      <c r="G43" s="44">
        <f t="shared" si="0"/>
        <v>100</v>
      </c>
      <c r="H43" s="53"/>
      <c r="I43" s="46"/>
    </row>
    <row r="44" spans="1:9" ht="33.75" x14ac:dyDescent="0.25">
      <c r="A44" s="58" t="s">
        <v>373</v>
      </c>
      <c r="B44" s="59" t="s">
        <v>315</v>
      </c>
      <c r="C44" s="56" t="s">
        <v>374</v>
      </c>
      <c r="D44" s="60">
        <v>160000</v>
      </c>
      <c r="E44" s="60" t="s">
        <v>10</v>
      </c>
      <c r="F44" s="61">
        <f>F45</f>
        <v>0</v>
      </c>
      <c r="G44" s="44">
        <f t="shared" si="0"/>
        <v>0</v>
      </c>
      <c r="H44" s="53"/>
      <c r="I44" s="46"/>
    </row>
    <row r="45" spans="1:9" ht="15" customHeight="1" x14ac:dyDescent="0.25">
      <c r="A45" s="58" t="s">
        <v>354</v>
      </c>
      <c r="B45" s="59" t="s">
        <v>315</v>
      </c>
      <c r="C45" s="56" t="s">
        <v>375</v>
      </c>
      <c r="D45" s="60">
        <v>160000</v>
      </c>
      <c r="E45" s="60" t="s">
        <v>10</v>
      </c>
      <c r="F45" s="61">
        <f>F46</f>
        <v>0</v>
      </c>
      <c r="G45" s="44">
        <f t="shared" si="0"/>
        <v>0</v>
      </c>
      <c r="H45" s="53"/>
      <c r="I45" s="46"/>
    </row>
    <row r="46" spans="1:9" ht="15.75" customHeight="1" x14ac:dyDescent="0.25">
      <c r="A46" s="58" t="s">
        <v>376</v>
      </c>
      <c r="B46" s="59" t="s">
        <v>315</v>
      </c>
      <c r="C46" s="56" t="s">
        <v>377</v>
      </c>
      <c r="D46" s="60">
        <v>160000</v>
      </c>
      <c r="E46" s="60" t="s">
        <v>10</v>
      </c>
      <c r="F46" s="61">
        <v>0</v>
      </c>
      <c r="G46" s="44">
        <f t="shared" si="0"/>
        <v>0</v>
      </c>
      <c r="H46" s="53"/>
      <c r="I46" s="46"/>
    </row>
    <row r="47" spans="1:9" ht="19.5" customHeight="1" x14ac:dyDescent="0.25">
      <c r="A47" s="58" t="s">
        <v>378</v>
      </c>
      <c r="B47" s="59" t="s">
        <v>315</v>
      </c>
      <c r="C47" s="56" t="s">
        <v>379</v>
      </c>
      <c r="D47" s="60">
        <v>32132223.010000002</v>
      </c>
      <c r="E47" s="60">
        <v>21588039.579999998</v>
      </c>
      <c r="F47" s="61">
        <f>F48+F56+F60</f>
        <v>32113522.890000001</v>
      </c>
      <c r="G47" s="44">
        <f t="shared" si="0"/>
        <v>99.941802594877473</v>
      </c>
      <c r="H47" s="53"/>
      <c r="I47" s="46"/>
    </row>
    <row r="48" spans="1:9" ht="51" customHeight="1" x14ac:dyDescent="0.25">
      <c r="A48" s="58" t="s">
        <v>320</v>
      </c>
      <c r="B48" s="59" t="s">
        <v>315</v>
      </c>
      <c r="C48" s="56" t="s">
        <v>380</v>
      </c>
      <c r="D48" s="60">
        <v>25267152.73</v>
      </c>
      <c r="E48" s="60">
        <v>17054662.809999999</v>
      </c>
      <c r="F48" s="61">
        <f>F49+F53</f>
        <v>25267152.73</v>
      </c>
      <c r="G48" s="44">
        <f t="shared" si="0"/>
        <v>100</v>
      </c>
      <c r="H48" s="53"/>
      <c r="I48" s="46"/>
    </row>
    <row r="49" spans="1:9" ht="22.5" customHeight="1" x14ac:dyDescent="0.25">
      <c r="A49" s="58" t="s">
        <v>381</v>
      </c>
      <c r="B49" s="59" t="s">
        <v>315</v>
      </c>
      <c r="C49" s="56" t="s">
        <v>382</v>
      </c>
      <c r="D49" s="60">
        <v>20208267.300000001</v>
      </c>
      <c r="E49" s="60">
        <v>13734932.98</v>
      </c>
      <c r="F49" s="61">
        <f>F50+F51+F52</f>
        <v>20208267.300000001</v>
      </c>
      <c r="G49" s="44">
        <f t="shared" si="0"/>
        <v>100</v>
      </c>
      <c r="H49" s="53"/>
      <c r="I49" s="46"/>
    </row>
    <row r="50" spans="1:9" ht="24.75" customHeight="1" x14ac:dyDescent="0.25">
      <c r="A50" s="58" t="s">
        <v>383</v>
      </c>
      <c r="B50" s="59" t="s">
        <v>315</v>
      </c>
      <c r="C50" s="56" t="s">
        <v>384</v>
      </c>
      <c r="D50" s="60">
        <v>15525528.82</v>
      </c>
      <c r="E50" s="60">
        <v>10495478.800000001</v>
      </c>
      <c r="F50" s="61">
        <v>15525528.82</v>
      </c>
      <c r="G50" s="44">
        <f t="shared" si="0"/>
        <v>100</v>
      </c>
      <c r="H50" s="53"/>
      <c r="I50" s="46"/>
    </row>
    <row r="51" spans="1:9" ht="24" customHeight="1" x14ac:dyDescent="0.25">
      <c r="A51" s="58" t="s">
        <v>385</v>
      </c>
      <c r="B51" s="59" t="s">
        <v>315</v>
      </c>
      <c r="C51" s="56" t="s">
        <v>386</v>
      </c>
      <c r="D51" s="60">
        <v>20000</v>
      </c>
      <c r="E51" s="60">
        <v>4930.5</v>
      </c>
      <c r="F51" s="61">
        <v>20000</v>
      </c>
      <c r="G51" s="44">
        <f t="shared" si="0"/>
        <v>100</v>
      </c>
      <c r="H51" s="53"/>
      <c r="I51" s="46"/>
    </row>
    <row r="52" spans="1:9" ht="33" customHeight="1" x14ac:dyDescent="0.25">
      <c r="A52" s="58" t="s">
        <v>387</v>
      </c>
      <c r="B52" s="59" t="s">
        <v>315</v>
      </c>
      <c r="C52" s="56" t="s">
        <v>388</v>
      </c>
      <c r="D52" s="60">
        <v>4662738.4800000004</v>
      </c>
      <c r="E52" s="60">
        <v>3234523.68</v>
      </c>
      <c r="F52" s="61">
        <v>4662738.4800000004</v>
      </c>
      <c r="G52" s="44">
        <f t="shared" si="0"/>
        <v>100</v>
      </c>
      <c r="H52" s="53"/>
      <c r="I52" s="46"/>
    </row>
    <row r="53" spans="1:9" ht="21.75" customHeight="1" x14ac:dyDescent="0.25">
      <c r="A53" s="58" t="s">
        <v>322</v>
      </c>
      <c r="B53" s="59" t="s">
        <v>315</v>
      </c>
      <c r="C53" s="56" t="s">
        <v>389</v>
      </c>
      <c r="D53" s="60">
        <v>5058885.43</v>
      </c>
      <c r="E53" s="60">
        <v>3319729.83</v>
      </c>
      <c r="F53" s="61">
        <f>F54+F55</f>
        <v>5058885.43</v>
      </c>
      <c r="G53" s="44">
        <f t="shared" si="0"/>
        <v>100</v>
      </c>
      <c r="H53" s="53"/>
      <c r="I53" s="46"/>
    </row>
    <row r="54" spans="1:9" ht="16.5" customHeight="1" x14ac:dyDescent="0.25">
      <c r="A54" s="58" t="s">
        <v>324</v>
      </c>
      <c r="B54" s="59" t="s">
        <v>315</v>
      </c>
      <c r="C54" s="56" t="s">
        <v>390</v>
      </c>
      <c r="D54" s="60">
        <v>3885472.69</v>
      </c>
      <c r="E54" s="60">
        <v>2560371.13</v>
      </c>
      <c r="F54" s="61">
        <v>3885472.69</v>
      </c>
      <c r="G54" s="44">
        <f t="shared" si="0"/>
        <v>100</v>
      </c>
      <c r="H54" s="53"/>
      <c r="I54" s="46"/>
    </row>
    <row r="55" spans="1:9" ht="30" customHeight="1" x14ac:dyDescent="0.25">
      <c r="A55" s="58" t="s">
        <v>328</v>
      </c>
      <c r="B55" s="59" t="s">
        <v>315</v>
      </c>
      <c r="C55" s="56" t="s">
        <v>391</v>
      </c>
      <c r="D55" s="60">
        <v>1173412.74</v>
      </c>
      <c r="E55" s="60">
        <v>759358.7</v>
      </c>
      <c r="F55" s="61">
        <v>1173412.74</v>
      </c>
      <c r="G55" s="44">
        <f t="shared" si="0"/>
        <v>100</v>
      </c>
      <c r="H55" s="53"/>
      <c r="I55" s="46"/>
    </row>
    <row r="56" spans="1:9" ht="21" customHeight="1" x14ac:dyDescent="0.25">
      <c r="A56" s="58" t="s">
        <v>338</v>
      </c>
      <c r="B56" s="59" t="s">
        <v>315</v>
      </c>
      <c r="C56" s="56" t="s">
        <v>392</v>
      </c>
      <c r="D56" s="60">
        <v>6586124.4000000004</v>
      </c>
      <c r="E56" s="60">
        <v>4440301.28</v>
      </c>
      <c r="F56" s="61">
        <f>F57</f>
        <v>6586124.3999999994</v>
      </c>
      <c r="G56" s="44">
        <f t="shared" si="0"/>
        <v>100</v>
      </c>
      <c r="H56" s="53"/>
      <c r="I56" s="46"/>
    </row>
    <row r="57" spans="1:9" ht="33.75" customHeight="1" x14ac:dyDescent="0.25">
      <c r="A57" s="58" t="s">
        <v>340</v>
      </c>
      <c r="B57" s="59" t="s">
        <v>315</v>
      </c>
      <c r="C57" s="56" t="s">
        <v>393</v>
      </c>
      <c r="D57" s="60">
        <v>6586124.4000000004</v>
      </c>
      <c r="E57" s="60">
        <v>4440301.28</v>
      </c>
      <c r="F57" s="61">
        <f>F58+F59</f>
        <v>6586124.3999999994</v>
      </c>
      <c r="G57" s="44">
        <f t="shared" si="0"/>
        <v>100</v>
      </c>
      <c r="H57" s="53"/>
      <c r="I57" s="46"/>
    </row>
    <row r="58" spans="1:9" ht="15" customHeight="1" x14ac:dyDescent="0.25">
      <c r="A58" s="58" t="s">
        <v>342</v>
      </c>
      <c r="B58" s="59" t="s">
        <v>315</v>
      </c>
      <c r="C58" s="56" t="s">
        <v>395</v>
      </c>
      <c r="D58" s="60">
        <v>5091495.8899999997</v>
      </c>
      <c r="E58" s="60">
        <v>3506417.51</v>
      </c>
      <c r="F58" s="61">
        <v>5091495.8899999997</v>
      </c>
      <c r="G58" s="44">
        <f t="shared" si="0"/>
        <v>100</v>
      </c>
      <c r="H58" s="53"/>
      <c r="I58" s="46"/>
    </row>
    <row r="59" spans="1:9" ht="12.75" customHeight="1" x14ac:dyDescent="0.25">
      <c r="A59" s="58" t="s">
        <v>353</v>
      </c>
      <c r="B59" s="59" t="s">
        <v>315</v>
      </c>
      <c r="C59" s="56" t="s">
        <v>396</v>
      </c>
      <c r="D59" s="60">
        <v>1494628.51</v>
      </c>
      <c r="E59" s="60">
        <v>933883.77</v>
      </c>
      <c r="F59" s="61">
        <v>1494628.51</v>
      </c>
      <c r="G59" s="44">
        <f t="shared" si="0"/>
        <v>100</v>
      </c>
      <c r="H59" s="53"/>
      <c r="I59" s="46"/>
    </row>
    <row r="60" spans="1:9" ht="16.5" customHeight="1" x14ac:dyDescent="0.25">
      <c r="A60" s="58" t="s">
        <v>354</v>
      </c>
      <c r="B60" s="59" t="s">
        <v>315</v>
      </c>
      <c r="C60" s="56" t="s">
        <v>398</v>
      </c>
      <c r="D60" s="60">
        <v>278945.88</v>
      </c>
      <c r="E60" s="60">
        <v>93075.49</v>
      </c>
      <c r="F60" s="61">
        <f>F61+F63</f>
        <v>260245.76000000001</v>
      </c>
      <c r="G60" s="44">
        <f t="shared" si="0"/>
        <v>93.29614762548205</v>
      </c>
      <c r="H60" s="53"/>
      <c r="I60" s="46"/>
    </row>
    <row r="61" spans="1:9" ht="15.75" customHeight="1" x14ac:dyDescent="0.25">
      <c r="A61" s="58" t="s">
        <v>399</v>
      </c>
      <c r="B61" s="59" t="s">
        <v>315</v>
      </c>
      <c r="C61" s="56" t="s">
        <v>400</v>
      </c>
      <c r="D61" s="60">
        <v>242945.88</v>
      </c>
      <c r="E61" s="60">
        <v>75775.61</v>
      </c>
      <c r="F61" s="61">
        <f>F62</f>
        <v>242945.88</v>
      </c>
      <c r="G61" s="44">
        <f t="shared" si="0"/>
        <v>100</v>
      </c>
      <c r="H61" s="53"/>
      <c r="I61" s="46"/>
    </row>
    <row r="62" spans="1:9" ht="33" customHeight="1" x14ac:dyDescent="0.25">
      <c r="A62" s="58" t="s">
        <v>401</v>
      </c>
      <c r="B62" s="59" t="s">
        <v>315</v>
      </c>
      <c r="C62" s="56" t="s">
        <v>402</v>
      </c>
      <c r="D62" s="60">
        <v>242945.88</v>
      </c>
      <c r="E62" s="60">
        <v>75775.61</v>
      </c>
      <c r="F62" s="61">
        <v>242945.88</v>
      </c>
      <c r="G62" s="44">
        <f t="shared" si="0"/>
        <v>100</v>
      </c>
      <c r="H62" s="53"/>
      <c r="I62" s="46"/>
    </row>
    <row r="63" spans="1:9" ht="19.5" customHeight="1" x14ac:dyDescent="0.25">
      <c r="A63" s="58" t="s">
        <v>356</v>
      </c>
      <c r="B63" s="59" t="s">
        <v>315</v>
      </c>
      <c r="C63" s="56" t="s">
        <v>403</v>
      </c>
      <c r="D63" s="60">
        <v>36000</v>
      </c>
      <c r="E63" s="60">
        <v>17299.88</v>
      </c>
      <c r="F63" s="61">
        <f>F64+F65+F66</f>
        <v>17299.879999999997</v>
      </c>
      <c r="G63" s="44">
        <f t="shared" si="0"/>
        <v>48.055222222222213</v>
      </c>
      <c r="H63" s="53"/>
      <c r="I63" s="46"/>
    </row>
    <row r="64" spans="1:9" ht="19.5" customHeight="1" x14ac:dyDescent="0.25">
      <c r="A64" s="58" t="s">
        <v>358</v>
      </c>
      <c r="B64" s="59" t="s">
        <v>315</v>
      </c>
      <c r="C64" s="56" t="s">
        <v>404</v>
      </c>
      <c r="D64" s="60">
        <v>6000</v>
      </c>
      <c r="E64" s="60" t="s">
        <v>10</v>
      </c>
      <c r="F64" s="61">
        <v>0</v>
      </c>
      <c r="G64" s="44">
        <f t="shared" si="0"/>
        <v>0</v>
      </c>
      <c r="H64" s="53"/>
      <c r="I64" s="46"/>
    </row>
    <row r="65" spans="1:9" ht="16.5" customHeight="1" x14ac:dyDescent="0.25">
      <c r="A65" s="58" t="s">
        <v>360</v>
      </c>
      <c r="B65" s="59" t="s">
        <v>315</v>
      </c>
      <c r="C65" s="56" t="s">
        <v>405</v>
      </c>
      <c r="D65" s="60">
        <v>15000</v>
      </c>
      <c r="E65" s="60">
        <v>6313</v>
      </c>
      <c r="F65" s="61">
        <v>6313</v>
      </c>
      <c r="G65" s="44">
        <f t="shared" si="0"/>
        <v>42.086666666666666</v>
      </c>
      <c r="H65" s="53"/>
      <c r="I65" s="46"/>
    </row>
    <row r="66" spans="1:9" ht="22.5" customHeight="1" x14ac:dyDescent="0.25">
      <c r="A66" s="58" t="s">
        <v>361</v>
      </c>
      <c r="B66" s="59" t="s">
        <v>315</v>
      </c>
      <c r="C66" s="56" t="s">
        <v>406</v>
      </c>
      <c r="D66" s="60">
        <v>15000</v>
      </c>
      <c r="E66" s="60">
        <v>10986.88</v>
      </c>
      <c r="F66" s="61">
        <v>10986.88</v>
      </c>
      <c r="G66" s="44">
        <f t="shared" si="0"/>
        <v>73.245866666666672</v>
      </c>
      <c r="H66" s="53"/>
      <c r="I66" s="46"/>
    </row>
    <row r="67" spans="1:9" ht="34.5" customHeight="1" x14ac:dyDescent="0.25">
      <c r="A67" s="58" t="s">
        <v>407</v>
      </c>
      <c r="B67" s="59" t="s">
        <v>315</v>
      </c>
      <c r="C67" s="56" t="s">
        <v>408</v>
      </c>
      <c r="D67" s="60">
        <v>235000</v>
      </c>
      <c r="E67" s="60" t="s">
        <v>10</v>
      </c>
      <c r="F67" s="61">
        <f>F68</f>
        <v>235000</v>
      </c>
      <c r="G67" s="44">
        <f t="shared" si="0"/>
        <v>100</v>
      </c>
      <c r="H67" s="53"/>
      <c r="I67" s="46"/>
    </row>
    <row r="68" spans="1:9" ht="30" customHeight="1" x14ac:dyDescent="0.25">
      <c r="A68" s="58" t="s">
        <v>409</v>
      </c>
      <c r="B68" s="59" t="s">
        <v>315</v>
      </c>
      <c r="C68" s="56" t="s">
        <v>410</v>
      </c>
      <c r="D68" s="60">
        <v>235000</v>
      </c>
      <c r="E68" s="60" t="s">
        <v>10</v>
      </c>
      <c r="F68" s="61">
        <f>F69</f>
        <v>235000</v>
      </c>
      <c r="G68" s="44">
        <f t="shared" si="0"/>
        <v>100</v>
      </c>
      <c r="H68" s="53"/>
      <c r="I68" s="46"/>
    </row>
    <row r="69" spans="1:9" ht="31.5" customHeight="1" x14ac:dyDescent="0.25">
      <c r="A69" s="58" t="s">
        <v>338</v>
      </c>
      <c r="B69" s="59" t="s">
        <v>315</v>
      </c>
      <c r="C69" s="56" t="s">
        <v>411</v>
      </c>
      <c r="D69" s="60">
        <v>235000</v>
      </c>
      <c r="E69" s="60" t="s">
        <v>10</v>
      </c>
      <c r="F69" s="61">
        <f>F70</f>
        <v>235000</v>
      </c>
      <c r="G69" s="44">
        <f t="shared" si="0"/>
        <v>100</v>
      </c>
      <c r="H69" s="53"/>
      <c r="I69" s="46"/>
    </row>
    <row r="70" spans="1:9" ht="31.5" customHeight="1" x14ac:dyDescent="0.25">
      <c r="A70" s="58" t="s">
        <v>340</v>
      </c>
      <c r="B70" s="59" t="s">
        <v>315</v>
      </c>
      <c r="C70" s="56" t="s">
        <v>412</v>
      </c>
      <c r="D70" s="60">
        <v>235000</v>
      </c>
      <c r="E70" s="60" t="s">
        <v>10</v>
      </c>
      <c r="F70" s="61">
        <f>F71</f>
        <v>235000</v>
      </c>
      <c r="G70" s="44">
        <f t="shared" si="0"/>
        <v>100</v>
      </c>
      <c r="H70" s="53"/>
      <c r="I70" s="46"/>
    </row>
    <row r="71" spans="1:9" ht="20.25" customHeight="1" x14ac:dyDescent="0.25">
      <c r="A71" s="58" t="s">
        <v>342</v>
      </c>
      <c r="B71" s="59" t="s">
        <v>315</v>
      </c>
      <c r="C71" s="56" t="s">
        <v>413</v>
      </c>
      <c r="D71" s="60">
        <v>235000</v>
      </c>
      <c r="E71" s="60" t="s">
        <v>10</v>
      </c>
      <c r="F71" s="61">
        <v>235000</v>
      </c>
      <c r="G71" s="44">
        <f t="shared" si="0"/>
        <v>100</v>
      </c>
      <c r="H71" s="53"/>
      <c r="I71" s="46"/>
    </row>
    <row r="72" spans="1:9" ht="15.75" customHeight="1" x14ac:dyDescent="0.25">
      <c r="A72" s="58" t="s">
        <v>414</v>
      </c>
      <c r="B72" s="59" t="s">
        <v>315</v>
      </c>
      <c r="C72" s="56" t="s">
        <v>415</v>
      </c>
      <c r="D72" s="60">
        <v>82465157.650000006</v>
      </c>
      <c r="E72" s="60">
        <v>35268380.030000001</v>
      </c>
      <c r="F72" s="61">
        <f>F73+F77+F93+F97+F106</f>
        <v>82465157.650000006</v>
      </c>
      <c r="G72" s="44">
        <f t="shared" ref="G72:G135" si="1">F72*100/D72</f>
        <v>100</v>
      </c>
      <c r="H72" s="53"/>
      <c r="I72" s="46"/>
    </row>
    <row r="73" spans="1:9" ht="17.25" customHeight="1" x14ac:dyDescent="0.25">
      <c r="A73" s="58" t="s">
        <v>416</v>
      </c>
      <c r="B73" s="59" t="s">
        <v>315</v>
      </c>
      <c r="C73" s="56" t="s">
        <v>417</v>
      </c>
      <c r="D73" s="60">
        <v>267400.45</v>
      </c>
      <c r="E73" s="60" t="s">
        <v>10</v>
      </c>
      <c r="F73" s="61">
        <f>F74</f>
        <v>267400.45</v>
      </c>
      <c r="G73" s="44">
        <f t="shared" si="1"/>
        <v>100</v>
      </c>
      <c r="H73" s="53"/>
      <c r="I73" s="46"/>
    </row>
    <row r="74" spans="1:9" ht="24" customHeight="1" x14ac:dyDescent="0.25">
      <c r="A74" s="58" t="s">
        <v>338</v>
      </c>
      <c r="B74" s="59" t="s">
        <v>315</v>
      </c>
      <c r="C74" s="56" t="s">
        <v>418</v>
      </c>
      <c r="D74" s="60">
        <v>267400.45</v>
      </c>
      <c r="E74" s="60" t="s">
        <v>10</v>
      </c>
      <c r="F74" s="61">
        <f>F75</f>
        <v>267400.45</v>
      </c>
      <c r="G74" s="44">
        <f t="shared" si="1"/>
        <v>100</v>
      </c>
      <c r="H74" s="53"/>
      <c r="I74" s="46"/>
    </row>
    <row r="75" spans="1:9" ht="28.5" customHeight="1" x14ac:dyDescent="0.25">
      <c r="A75" s="58" t="s">
        <v>340</v>
      </c>
      <c r="B75" s="59" t="s">
        <v>315</v>
      </c>
      <c r="C75" s="56" t="s">
        <v>419</v>
      </c>
      <c r="D75" s="60">
        <v>267400.45</v>
      </c>
      <c r="E75" s="60" t="s">
        <v>10</v>
      </c>
      <c r="F75" s="61">
        <f>F76</f>
        <v>267400.45</v>
      </c>
      <c r="G75" s="44">
        <f t="shared" si="1"/>
        <v>100</v>
      </c>
      <c r="H75" s="53"/>
      <c r="I75" s="46"/>
    </row>
    <row r="76" spans="1:9" ht="19.5" customHeight="1" x14ac:dyDescent="0.25">
      <c r="A76" s="58" t="s">
        <v>342</v>
      </c>
      <c r="B76" s="59" t="s">
        <v>315</v>
      </c>
      <c r="C76" s="56" t="s">
        <v>420</v>
      </c>
      <c r="D76" s="60">
        <v>267400.45</v>
      </c>
      <c r="E76" s="60" t="s">
        <v>10</v>
      </c>
      <c r="F76" s="61">
        <v>267400.45</v>
      </c>
      <c r="G76" s="44">
        <f t="shared" si="1"/>
        <v>100</v>
      </c>
      <c r="H76" s="53"/>
      <c r="I76" s="46"/>
    </row>
    <row r="77" spans="1:9" ht="22.5" customHeight="1" x14ac:dyDescent="0.25">
      <c r="A77" s="58" t="s">
        <v>421</v>
      </c>
      <c r="B77" s="59" t="s">
        <v>315</v>
      </c>
      <c r="C77" s="56" t="s">
        <v>422</v>
      </c>
      <c r="D77" s="60">
        <v>49500342.270000003</v>
      </c>
      <c r="E77" s="60">
        <v>16494964.26</v>
      </c>
      <c r="F77" s="61">
        <f>F78+F83+F87+F90</f>
        <v>49500342.269999996</v>
      </c>
      <c r="G77" s="44">
        <f t="shared" si="1"/>
        <v>100</v>
      </c>
      <c r="H77" s="53"/>
      <c r="I77" s="46"/>
    </row>
    <row r="78" spans="1:9" ht="48.75" customHeight="1" x14ac:dyDescent="0.25">
      <c r="A78" s="58" t="s">
        <v>320</v>
      </c>
      <c r="B78" s="59" t="s">
        <v>315</v>
      </c>
      <c r="C78" s="56" t="s">
        <v>423</v>
      </c>
      <c r="D78" s="60">
        <v>11518696.49</v>
      </c>
      <c r="E78" s="60">
        <v>7529337.6200000001</v>
      </c>
      <c r="F78" s="61">
        <f>F79</f>
        <v>11518696.489999998</v>
      </c>
      <c r="G78" s="44">
        <f t="shared" si="1"/>
        <v>99.999999999999972</v>
      </c>
      <c r="H78" s="53"/>
      <c r="I78" s="46"/>
    </row>
    <row r="79" spans="1:9" ht="17.25" customHeight="1" x14ac:dyDescent="0.25">
      <c r="A79" s="58" t="s">
        <v>381</v>
      </c>
      <c r="B79" s="59" t="s">
        <v>315</v>
      </c>
      <c r="C79" s="56" t="s">
        <v>424</v>
      </c>
      <c r="D79" s="60">
        <v>11518696.49</v>
      </c>
      <c r="E79" s="60">
        <v>7529337.6200000001</v>
      </c>
      <c r="F79" s="61">
        <f>F80+F81+F82</f>
        <v>11518696.489999998</v>
      </c>
      <c r="G79" s="44">
        <f t="shared" si="1"/>
        <v>99.999999999999972</v>
      </c>
      <c r="H79" s="53"/>
      <c r="I79" s="46"/>
    </row>
    <row r="80" spans="1:9" ht="19.5" customHeight="1" x14ac:dyDescent="0.25">
      <c r="A80" s="58" t="s">
        <v>383</v>
      </c>
      <c r="B80" s="59" t="s">
        <v>315</v>
      </c>
      <c r="C80" s="56" t="s">
        <v>425</v>
      </c>
      <c r="D80" s="60">
        <v>8827806.4499999993</v>
      </c>
      <c r="E80" s="60">
        <v>5874715.6900000004</v>
      </c>
      <c r="F80" s="61">
        <v>8827806.4499999993</v>
      </c>
      <c r="G80" s="44">
        <f t="shared" si="1"/>
        <v>100</v>
      </c>
      <c r="H80" s="53"/>
      <c r="I80" s="46"/>
    </row>
    <row r="81" spans="1:9" ht="29.25" customHeight="1" x14ac:dyDescent="0.25">
      <c r="A81" s="58" t="s">
        <v>385</v>
      </c>
      <c r="B81" s="59" t="s">
        <v>315</v>
      </c>
      <c r="C81" s="56" t="s">
        <v>426</v>
      </c>
      <c r="D81" s="60">
        <v>12329</v>
      </c>
      <c r="E81" s="60">
        <v>12329</v>
      </c>
      <c r="F81" s="61">
        <v>12329</v>
      </c>
      <c r="G81" s="44">
        <f t="shared" si="1"/>
        <v>100</v>
      </c>
      <c r="H81" s="53"/>
      <c r="I81" s="46"/>
    </row>
    <row r="82" spans="1:9" ht="29.25" customHeight="1" x14ac:dyDescent="0.25">
      <c r="A82" s="58" t="s">
        <v>387</v>
      </c>
      <c r="B82" s="59" t="s">
        <v>315</v>
      </c>
      <c r="C82" s="56" t="s">
        <v>427</v>
      </c>
      <c r="D82" s="60">
        <v>2678561.04</v>
      </c>
      <c r="E82" s="60">
        <v>1642292.93</v>
      </c>
      <c r="F82" s="61">
        <v>2678561.04</v>
      </c>
      <c r="G82" s="44">
        <f t="shared" si="1"/>
        <v>100</v>
      </c>
      <c r="H82" s="53"/>
      <c r="I82" s="46"/>
    </row>
    <row r="83" spans="1:9" ht="28.5" customHeight="1" x14ac:dyDescent="0.25">
      <c r="A83" s="58" t="s">
        <v>338</v>
      </c>
      <c r="B83" s="59" t="s">
        <v>315</v>
      </c>
      <c r="C83" s="56" t="s">
        <v>428</v>
      </c>
      <c r="D83" s="60">
        <v>15190381.460000001</v>
      </c>
      <c r="E83" s="60">
        <v>4750991.6399999997</v>
      </c>
      <c r="F83" s="61">
        <f>F84</f>
        <v>15190381.460000001</v>
      </c>
      <c r="G83" s="44">
        <f t="shared" si="1"/>
        <v>100</v>
      </c>
      <c r="H83" s="53"/>
      <c r="I83" s="46"/>
    </row>
    <row r="84" spans="1:9" ht="30" customHeight="1" x14ac:dyDescent="0.25">
      <c r="A84" s="58" t="s">
        <v>340</v>
      </c>
      <c r="B84" s="59" t="s">
        <v>315</v>
      </c>
      <c r="C84" s="56" t="s">
        <v>429</v>
      </c>
      <c r="D84" s="60">
        <v>15190381.460000001</v>
      </c>
      <c r="E84" s="60">
        <v>4750991.6399999997</v>
      </c>
      <c r="F84" s="61">
        <f>F85+F86</f>
        <v>15190381.460000001</v>
      </c>
      <c r="G84" s="44">
        <f t="shared" si="1"/>
        <v>100</v>
      </c>
      <c r="H84" s="53"/>
      <c r="I84" s="46"/>
    </row>
    <row r="85" spans="1:9" ht="21.75" customHeight="1" x14ac:dyDescent="0.25">
      <c r="A85" s="58" t="s">
        <v>342</v>
      </c>
      <c r="B85" s="59" t="s">
        <v>315</v>
      </c>
      <c r="C85" s="56" t="s">
        <v>430</v>
      </c>
      <c r="D85" s="60">
        <v>8810315.4900000002</v>
      </c>
      <c r="E85" s="60">
        <v>2623058.14</v>
      </c>
      <c r="F85" s="61">
        <v>8810315.4900000002</v>
      </c>
      <c r="G85" s="44">
        <f t="shared" si="1"/>
        <v>100</v>
      </c>
      <c r="H85" s="53"/>
      <c r="I85" s="46"/>
    </row>
    <row r="86" spans="1:9" ht="20.25" customHeight="1" x14ac:dyDescent="0.25">
      <c r="A86" s="58" t="s">
        <v>353</v>
      </c>
      <c r="B86" s="59" t="s">
        <v>315</v>
      </c>
      <c r="C86" s="56" t="s">
        <v>431</v>
      </c>
      <c r="D86" s="60">
        <v>6380065.9699999997</v>
      </c>
      <c r="E86" s="60">
        <v>2127933.5</v>
      </c>
      <c r="F86" s="61">
        <v>6380065.9699999997</v>
      </c>
      <c r="G86" s="44">
        <f t="shared" si="1"/>
        <v>100</v>
      </c>
      <c r="H86" s="53"/>
      <c r="I86" s="46"/>
    </row>
    <row r="87" spans="1:9" ht="27.75" customHeight="1" x14ac:dyDescent="0.25">
      <c r="A87" s="58" t="s">
        <v>432</v>
      </c>
      <c r="B87" s="59" t="s">
        <v>315</v>
      </c>
      <c r="C87" s="56" t="s">
        <v>433</v>
      </c>
      <c r="D87" s="60">
        <v>2148969.67</v>
      </c>
      <c r="E87" s="60" t="s">
        <v>10</v>
      </c>
      <c r="F87" s="61">
        <f>F88</f>
        <v>2148969.67</v>
      </c>
      <c r="G87" s="44">
        <f t="shared" si="1"/>
        <v>100</v>
      </c>
      <c r="H87" s="53"/>
      <c r="I87" s="46"/>
    </row>
    <row r="88" spans="1:9" ht="15.75" customHeight="1" x14ac:dyDescent="0.25">
      <c r="A88" s="58" t="s">
        <v>434</v>
      </c>
      <c r="B88" s="59" t="s">
        <v>315</v>
      </c>
      <c r="C88" s="56" t="s">
        <v>435</v>
      </c>
      <c r="D88" s="60">
        <v>2148969.67</v>
      </c>
      <c r="E88" s="60" t="s">
        <v>10</v>
      </c>
      <c r="F88" s="61">
        <f>F89</f>
        <v>2148969.67</v>
      </c>
      <c r="G88" s="44">
        <f t="shared" si="1"/>
        <v>100</v>
      </c>
      <c r="H88" s="53"/>
      <c r="I88" s="46"/>
    </row>
    <row r="89" spans="1:9" ht="24" customHeight="1" x14ac:dyDescent="0.25">
      <c r="A89" s="58" t="s">
        <v>436</v>
      </c>
      <c r="B89" s="59" t="s">
        <v>315</v>
      </c>
      <c r="C89" s="56" t="s">
        <v>437</v>
      </c>
      <c r="D89" s="60">
        <v>2148969.67</v>
      </c>
      <c r="E89" s="60" t="s">
        <v>10</v>
      </c>
      <c r="F89" s="61">
        <v>2148969.67</v>
      </c>
      <c r="G89" s="44">
        <f t="shared" si="1"/>
        <v>100</v>
      </c>
      <c r="H89" s="53"/>
      <c r="I89" s="46"/>
    </row>
    <row r="90" spans="1:9" ht="17.25" customHeight="1" x14ac:dyDescent="0.25">
      <c r="A90" s="58" t="s">
        <v>354</v>
      </c>
      <c r="B90" s="59" t="s">
        <v>315</v>
      </c>
      <c r="C90" s="56" t="s">
        <v>438</v>
      </c>
      <c r="D90" s="60">
        <v>20642294.649999999</v>
      </c>
      <c r="E90" s="60">
        <v>4214635</v>
      </c>
      <c r="F90" s="61">
        <f>F91</f>
        <v>20642294.649999999</v>
      </c>
      <c r="G90" s="44">
        <f t="shared" si="1"/>
        <v>100</v>
      </c>
      <c r="H90" s="53"/>
      <c r="I90" s="46"/>
    </row>
    <row r="91" spans="1:9" ht="17.25" customHeight="1" x14ac:dyDescent="0.25">
      <c r="A91" s="58" t="s">
        <v>356</v>
      </c>
      <c r="B91" s="59" t="s">
        <v>315</v>
      </c>
      <c r="C91" s="56" t="s">
        <v>439</v>
      </c>
      <c r="D91" s="60">
        <v>20642294.649999999</v>
      </c>
      <c r="E91" s="60">
        <v>4214635</v>
      </c>
      <c r="F91" s="61">
        <f>F92</f>
        <v>20642294.649999999</v>
      </c>
      <c r="G91" s="44">
        <f t="shared" si="1"/>
        <v>100</v>
      </c>
      <c r="H91" s="53"/>
      <c r="I91" s="46"/>
    </row>
    <row r="92" spans="1:9" ht="17.25" customHeight="1" x14ac:dyDescent="0.25">
      <c r="A92" s="58" t="s">
        <v>358</v>
      </c>
      <c r="B92" s="59" t="s">
        <v>315</v>
      </c>
      <c r="C92" s="56" t="s">
        <v>440</v>
      </c>
      <c r="D92" s="60">
        <v>20642294.649999999</v>
      </c>
      <c r="E92" s="60">
        <v>4214635</v>
      </c>
      <c r="F92" s="61">
        <v>20642294.649999999</v>
      </c>
      <c r="G92" s="44">
        <f t="shared" si="1"/>
        <v>100</v>
      </c>
      <c r="H92" s="53"/>
      <c r="I92" s="46"/>
    </row>
    <row r="93" spans="1:9" ht="22.5" customHeight="1" x14ac:dyDescent="0.25">
      <c r="A93" s="58" t="s">
        <v>441</v>
      </c>
      <c r="B93" s="59" t="s">
        <v>315</v>
      </c>
      <c r="C93" s="56" t="s">
        <v>442</v>
      </c>
      <c r="D93" s="60">
        <v>1980000</v>
      </c>
      <c r="E93" s="60">
        <v>1155000</v>
      </c>
      <c r="F93" s="61">
        <f>F94</f>
        <v>1980000</v>
      </c>
      <c r="G93" s="44">
        <f t="shared" si="1"/>
        <v>100</v>
      </c>
      <c r="H93" s="53"/>
      <c r="I93" s="46"/>
    </row>
    <row r="94" spans="1:9" ht="27.75" customHeight="1" x14ac:dyDescent="0.25">
      <c r="A94" s="58" t="s">
        <v>338</v>
      </c>
      <c r="B94" s="59" t="s">
        <v>315</v>
      </c>
      <c r="C94" s="56" t="s">
        <v>443</v>
      </c>
      <c r="D94" s="60">
        <v>1980000</v>
      </c>
      <c r="E94" s="60">
        <v>1155000</v>
      </c>
      <c r="F94" s="61">
        <f>F95</f>
        <v>1980000</v>
      </c>
      <c r="G94" s="44">
        <f t="shared" si="1"/>
        <v>100</v>
      </c>
      <c r="H94" s="53"/>
      <c r="I94" s="46"/>
    </row>
    <row r="95" spans="1:9" ht="17.25" customHeight="1" x14ac:dyDescent="0.25">
      <c r="A95" s="58" t="s">
        <v>340</v>
      </c>
      <c r="B95" s="59" t="s">
        <v>315</v>
      </c>
      <c r="C95" s="56" t="s">
        <v>444</v>
      </c>
      <c r="D95" s="60">
        <v>1980000</v>
      </c>
      <c r="E95" s="60">
        <v>1155000</v>
      </c>
      <c r="F95" s="61">
        <f>F96</f>
        <v>1980000</v>
      </c>
      <c r="G95" s="44">
        <f t="shared" si="1"/>
        <v>100</v>
      </c>
      <c r="H95" s="53"/>
      <c r="I95" s="46"/>
    </row>
    <row r="96" spans="1:9" ht="15.75" customHeight="1" x14ac:dyDescent="0.25">
      <c r="A96" s="58" t="s">
        <v>342</v>
      </c>
      <c r="B96" s="59" t="s">
        <v>315</v>
      </c>
      <c r="C96" s="56" t="s">
        <v>445</v>
      </c>
      <c r="D96" s="60">
        <v>1980000</v>
      </c>
      <c r="E96" s="60">
        <v>1155000</v>
      </c>
      <c r="F96" s="61">
        <v>1980000</v>
      </c>
      <c r="G96" s="44">
        <f t="shared" si="1"/>
        <v>100</v>
      </c>
      <c r="H96" s="53"/>
      <c r="I96" s="46"/>
    </row>
    <row r="97" spans="1:9" ht="18" customHeight="1" x14ac:dyDescent="0.25">
      <c r="A97" s="58" t="s">
        <v>446</v>
      </c>
      <c r="B97" s="59" t="s">
        <v>315</v>
      </c>
      <c r="C97" s="56" t="s">
        <v>447</v>
      </c>
      <c r="D97" s="60">
        <v>29699414.93</v>
      </c>
      <c r="E97" s="60">
        <v>17116715.77</v>
      </c>
      <c r="F97" s="61">
        <f>F98+F101+F103</f>
        <v>29699414.93</v>
      </c>
      <c r="G97" s="44">
        <f t="shared" si="1"/>
        <v>100</v>
      </c>
      <c r="H97" s="53"/>
      <c r="I97" s="46"/>
    </row>
    <row r="98" spans="1:9" ht="21" customHeight="1" x14ac:dyDescent="0.25">
      <c r="A98" s="58" t="s">
        <v>338</v>
      </c>
      <c r="B98" s="59" t="s">
        <v>315</v>
      </c>
      <c r="C98" s="56" t="s">
        <v>448</v>
      </c>
      <c r="D98" s="60">
        <v>23892724.41</v>
      </c>
      <c r="E98" s="60">
        <v>13275462.02</v>
      </c>
      <c r="F98" s="61">
        <f>F99</f>
        <v>23892724.41</v>
      </c>
      <c r="G98" s="44">
        <f t="shared" si="1"/>
        <v>100</v>
      </c>
      <c r="H98" s="53"/>
      <c r="I98" s="46"/>
    </row>
    <row r="99" spans="1:9" ht="25.5" customHeight="1" x14ac:dyDescent="0.25">
      <c r="A99" s="58" t="s">
        <v>340</v>
      </c>
      <c r="B99" s="59" t="s">
        <v>315</v>
      </c>
      <c r="C99" s="56" t="s">
        <v>449</v>
      </c>
      <c r="D99" s="60">
        <v>23892724.41</v>
      </c>
      <c r="E99" s="60">
        <v>13275462.02</v>
      </c>
      <c r="F99" s="61">
        <f>F100</f>
        <v>23892724.41</v>
      </c>
      <c r="G99" s="44">
        <f t="shared" si="1"/>
        <v>100</v>
      </c>
      <c r="H99" s="53"/>
      <c r="I99" s="46"/>
    </row>
    <row r="100" spans="1:9" ht="17.25" customHeight="1" x14ac:dyDescent="0.25">
      <c r="A100" s="58" t="s">
        <v>342</v>
      </c>
      <c r="B100" s="59" t="s">
        <v>315</v>
      </c>
      <c r="C100" s="56" t="s">
        <v>450</v>
      </c>
      <c r="D100" s="60">
        <v>23892724.41</v>
      </c>
      <c r="E100" s="60">
        <v>13275462.02</v>
      </c>
      <c r="F100" s="61">
        <v>23892724.41</v>
      </c>
      <c r="G100" s="44">
        <f t="shared" si="1"/>
        <v>100</v>
      </c>
      <c r="H100" s="53"/>
      <c r="I100" s="46"/>
    </row>
    <row r="101" spans="1:9" ht="19.5" customHeight="1" x14ac:dyDescent="0.25">
      <c r="A101" s="58" t="s">
        <v>372</v>
      </c>
      <c r="B101" s="59" t="s">
        <v>315</v>
      </c>
      <c r="C101" s="56" t="s">
        <v>451</v>
      </c>
      <c r="D101" s="60">
        <v>5756690.5199999996</v>
      </c>
      <c r="E101" s="60">
        <v>3791253.75</v>
      </c>
      <c r="F101" s="61">
        <f>F102</f>
        <v>5756690.5199999996</v>
      </c>
      <c r="G101" s="44">
        <f t="shared" si="1"/>
        <v>100.00000000000001</v>
      </c>
      <c r="H101" s="53"/>
      <c r="I101" s="46"/>
    </row>
    <row r="102" spans="1:9" ht="24.75" customHeight="1" x14ac:dyDescent="0.25">
      <c r="A102" s="58" t="s">
        <v>283</v>
      </c>
      <c r="B102" s="59" t="s">
        <v>315</v>
      </c>
      <c r="C102" s="56" t="s">
        <v>452</v>
      </c>
      <c r="D102" s="60">
        <v>5756690.5199999996</v>
      </c>
      <c r="E102" s="60">
        <v>3791253.75</v>
      </c>
      <c r="F102" s="61">
        <v>5756690.5199999996</v>
      </c>
      <c r="G102" s="44">
        <f t="shared" si="1"/>
        <v>100.00000000000001</v>
      </c>
      <c r="H102" s="53"/>
      <c r="I102" s="46"/>
    </row>
    <row r="103" spans="1:9" ht="19.5" customHeight="1" x14ac:dyDescent="0.25">
      <c r="A103" s="58" t="s">
        <v>354</v>
      </c>
      <c r="B103" s="59" t="s">
        <v>315</v>
      </c>
      <c r="C103" s="56" t="s">
        <v>453</v>
      </c>
      <c r="D103" s="60">
        <v>50000</v>
      </c>
      <c r="E103" s="60">
        <v>50000</v>
      </c>
      <c r="F103" s="61">
        <f>F104</f>
        <v>50000</v>
      </c>
      <c r="G103" s="44">
        <f t="shared" si="1"/>
        <v>100</v>
      </c>
      <c r="H103" s="53"/>
      <c r="I103" s="46"/>
    </row>
    <row r="104" spans="1:9" ht="17.25" customHeight="1" x14ac:dyDescent="0.25">
      <c r="A104" s="58" t="s">
        <v>356</v>
      </c>
      <c r="B104" s="59" t="s">
        <v>315</v>
      </c>
      <c r="C104" s="56" t="s">
        <v>454</v>
      </c>
      <c r="D104" s="60">
        <v>50000</v>
      </c>
      <c r="E104" s="60">
        <v>50000</v>
      </c>
      <c r="F104" s="61">
        <f>F105</f>
        <v>50000</v>
      </c>
      <c r="G104" s="44">
        <f t="shared" si="1"/>
        <v>100</v>
      </c>
      <c r="H104" s="53"/>
      <c r="I104" s="46"/>
    </row>
    <row r="105" spans="1:9" ht="17.25" customHeight="1" x14ac:dyDescent="0.25">
      <c r="A105" s="58" t="s">
        <v>361</v>
      </c>
      <c r="B105" s="59" t="s">
        <v>315</v>
      </c>
      <c r="C105" s="56" t="s">
        <v>455</v>
      </c>
      <c r="D105" s="60">
        <v>50000</v>
      </c>
      <c r="E105" s="60">
        <v>50000</v>
      </c>
      <c r="F105" s="61">
        <v>50000</v>
      </c>
      <c r="G105" s="44">
        <f t="shared" si="1"/>
        <v>100</v>
      </c>
      <c r="H105" s="53"/>
      <c r="I105" s="46"/>
    </row>
    <row r="106" spans="1:9" ht="18.75" customHeight="1" x14ac:dyDescent="0.25">
      <c r="A106" s="58" t="s">
        <v>456</v>
      </c>
      <c r="B106" s="59" t="s">
        <v>315</v>
      </c>
      <c r="C106" s="56" t="s">
        <v>457</v>
      </c>
      <c r="D106" s="60">
        <v>1018000</v>
      </c>
      <c r="E106" s="60">
        <v>501700</v>
      </c>
      <c r="F106" s="61">
        <f>F107</f>
        <v>1018000</v>
      </c>
      <c r="G106" s="44">
        <f t="shared" si="1"/>
        <v>100</v>
      </c>
      <c r="H106" s="53"/>
      <c r="I106" s="46"/>
    </row>
    <row r="107" spans="1:9" ht="21" customHeight="1" x14ac:dyDescent="0.25">
      <c r="A107" s="58" t="s">
        <v>338</v>
      </c>
      <c r="B107" s="59" t="s">
        <v>315</v>
      </c>
      <c r="C107" s="56" t="s">
        <v>458</v>
      </c>
      <c r="D107" s="60">
        <v>1018000</v>
      </c>
      <c r="E107" s="60">
        <v>501700</v>
      </c>
      <c r="F107" s="61">
        <f>F108</f>
        <v>1018000</v>
      </c>
      <c r="G107" s="44">
        <f t="shared" si="1"/>
        <v>100</v>
      </c>
      <c r="H107" s="53"/>
      <c r="I107" s="46"/>
    </row>
    <row r="108" spans="1:9" ht="19.5" customHeight="1" x14ac:dyDescent="0.25">
      <c r="A108" s="58" t="s">
        <v>340</v>
      </c>
      <c r="B108" s="59" t="s">
        <v>315</v>
      </c>
      <c r="C108" s="56" t="s">
        <v>459</v>
      </c>
      <c r="D108" s="60">
        <v>1018000</v>
      </c>
      <c r="E108" s="60">
        <v>501700</v>
      </c>
      <c r="F108" s="61">
        <f>F109</f>
        <v>1018000</v>
      </c>
      <c r="G108" s="44">
        <f t="shared" si="1"/>
        <v>100</v>
      </c>
      <c r="H108" s="53"/>
      <c r="I108" s="46"/>
    </row>
    <row r="109" spans="1:9" ht="17.25" customHeight="1" x14ac:dyDescent="0.25">
      <c r="A109" s="58" t="s">
        <v>342</v>
      </c>
      <c r="B109" s="59" t="s">
        <v>315</v>
      </c>
      <c r="C109" s="56" t="s">
        <v>460</v>
      </c>
      <c r="D109" s="60">
        <v>1018000</v>
      </c>
      <c r="E109" s="60">
        <v>501700</v>
      </c>
      <c r="F109" s="61">
        <v>1018000</v>
      </c>
      <c r="G109" s="44">
        <f t="shared" si="1"/>
        <v>100</v>
      </c>
      <c r="H109" s="53"/>
      <c r="I109" s="46"/>
    </row>
    <row r="110" spans="1:9" ht="19.5" customHeight="1" x14ac:dyDescent="0.25">
      <c r="A110" s="58" t="s">
        <v>462</v>
      </c>
      <c r="B110" s="59" t="s">
        <v>315</v>
      </c>
      <c r="C110" s="56" t="s">
        <v>463</v>
      </c>
      <c r="D110" s="60">
        <v>43997027.840000004</v>
      </c>
      <c r="E110" s="60">
        <v>16105030.83</v>
      </c>
      <c r="F110" s="61">
        <f>F111+F123+F140</f>
        <v>43938657.079999998</v>
      </c>
      <c r="G110" s="44">
        <f t="shared" si="1"/>
        <v>99.867330220095155</v>
      </c>
      <c r="H110" s="53"/>
      <c r="I110" s="46"/>
    </row>
    <row r="111" spans="1:9" ht="15" customHeight="1" x14ac:dyDescent="0.25">
      <c r="A111" s="58" t="s">
        <v>464</v>
      </c>
      <c r="B111" s="59" t="s">
        <v>315</v>
      </c>
      <c r="C111" s="56" t="s">
        <v>465</v>
      </c>
      <c r="D111" s="60">
        <v>2471302.6</v>
      </c>
      <c r="E111" s="60">
        <v>1558448.47</v>
      </c>
      <c r="F111" s="61">
        <f>F112+F116+F118</f>
        <v>2471302.6</v>
      </c>
      <c r="G111" s="44">
        <f t="shared" si="1"/>
        <v>100</v>
      </c>
      <c r="H111" s="53"/>
      <c r="I111" s="46"/>
    </row>
    <row r="112" spans="1:9" ht="28.5" customHeight="1" x14ac:dyDescent="0.25">
      <c r="A112" s="58" t="s">
        <v>338</v>
      </c>
      <c r="B112" s="59" t="s">
        <v>315</v>
      </c>
      <c r="C112" s="56" t="s">
        <v>466</v>
      </c>
      <c r="D112" s="60">
        <v>130000</v>
      </c>
      <c r="E112" s="60">
        <v>70755.31</v>
      </c>
      <c r="F112" s="61">
        <f>F113</f>
        <v>130000</v>
      </c>
      <c r="G112" s="44">
        <f t="shared" si="1"/>
        <v>100</v>
      </c>
      <c r="H112" s="53"/>
      <c r="I112" s="46"/>
    </row>
    <row r="113" spans="1:9" ht="26.25" customHeight="1" x14ac:dyDescent="0.25">
      <c r="A113" s="58" t="s">
        <v>340</v>
      </c>
      <c r="B113" s="59" t="s">
        <v>315</v>
      </c>
      <c r="C113" s="56" t="s">
        <v>467</v>
      </c>
      <c r="D113" s="60">
        <v>130000</v>
      </c>
      <c r="E113" s="60">
        <v>70755.31</v>
      </c>
      <c r="F113" s="61">
        <f>F114+F115</f>
        <v>130000</v>
      </c>
      <c r="G113" s="44">
        <f t="shared" si="1"/>
        <v>100</v>
      </c>
      <c r="H113" s="53"/>
      <c r="I113" s="46"/>
    </row>
    <row r="114" spans="1:9" ht="15.75" customHeight="1" x14ac:dyDescent="0.25">
      <c r="A114" s="58" t="s">
        <v>342</v>
      </c>
      <c r="B114" s="59" t="s">
        <v>315</v>
      </c>
      <c r="C114" s="56" t="s">
        <v>468</v>
      </c>
      <c r="D114" s="60">
        <v>105000</v>
      </c>
      <c r="E114" s="60">
        <v>60000</v>
      </c>
      <c r="F114" s="61">
        <v>105000</v>
      </c>
      <c r="G114" s="44">
        <f t="shared" si="1"/>
        <v>100</v>
      </c>
      <c r="H114" s="53"/>
      <c r="I114" s="46"/>
    </row>
    <row r="115" spans="1:9" ht="12.75" customHeight="1" x14ac:dyDescent="0.25">
      <c r="A115" s="58" t="s">
        <v>353</v>
      </c>
      <c r="B115" s="59" t="s">
        <v>315</v>
      </c>
      <c r="C115" s="56" t="s">
        <v>469</v>
      </c>
      <c r="D115" s="60">
        <v>25000</v>
      </c>
      <c r="E115" s="60">
        <v>10755.31</v>
      </c>
      <c r="F115" s="61">
        <v>25000</v>
      </c>
      <c r="G115" s="44">
        <f t="shared" si="1"/>
        <v>100</v>
      </c>
      <c r="H115" s="53"/>
      <c r="I115" s="46"/>
    </row>
    <row r="116" spans="1:9" ht="15.75" customHeight="1" x14ac:dyDescent="0.25">
      <c r="A116" s="58" t="s">
        <v>372</v>
      </c>
      <c r="B116" s="59" t="s">
        <v>315</v>
      </c>
      <c r="C116" s="56" t="s">
        <v>470</v>
      </c>
      <c r="D116" s="60">
        <v>1893021.6</v>
      </c>
      <c r="E116" s="60">
        <v>1457693.16</v>
      </c>
      <c r="F116" s="61">
        <f>F117</f>
        <v>1893021.6</v>
      </c>
      <c r="G116" s="44">
        <f t="shared" si="1"/>
        <v>100</v>
      </c>
      <c r="H116" s="53"/>
      <c r="I116" s="46"/>
    </row>
    <row r="117" spans="1:9" ht="15.75" customHeight="1" x14ac:dyDescent="0.25">
      <c r="A117" s="58" t="s">
        <v>283</v>
      </c>
      <c r="B117" s="59" t="s">
        <v>315</v>
      </c>
      <c r="C117" s="56" t="s">
        <v>471</v>
      </c>
      <c r="D117" s="60">
        <v>1893021.6</v>
      </c>
      <c r="E117" s="60">
        <v>1457693.16</v>
      </c>
      <c r="F117" s="61">
        <v>1893021.6</v>
      </c>
      <c r="G117" s="44">
        <f t="shared" si="1"/>
        <v>100</v>
      </c>
      <c r="H117" s="53"/>
      <c r="I117" s="46"/>
    </row>
    <row r="118" spans="1:9" ht="14.25" customHeight="1" x14ac:dyDescent="0.25">
      <c r="A118" s="58" t="s">
        <v>354</v>
      </c>
      <c r="B118" s="59" t="s">
        <v>315</v>
      </c>
      <c r="C118" s="56" t="s">
        <v>472</v>
      </c>
      <c r="D118" s="60">
        <v>448281</v>
      </c>
      <c r="E118" s="60">
        <v>30000</v>
      </c>
      <c r="F118" s="61">
        <f>F119+F121</f>
        <v>448281</v>
      </c>
      <c r="G118" s="44">
        <f t="shared" si="1"/>
        <v>100</v>
      </c>
      <c r="H118" s="53"/>
      <c r="I118" s="46"/>
    </row>
    <row r="119" spans="1:9" ht="20.25" customHeight="1" x14ac:dyDescent="0.25">
      <c r="A119" s="58" t="s">
        <v>399</v>
      </c>
      <c r="B119" s="59" t="s">
        <v>315</v>
      </c>
      <c r="C119" s="56" t="s">
        <v>473</v>
      </c>
      <c r="D119" s="60">
        <v>418281</v>
      </c>
      <c r="E119" s="60" t="s">
        <v>10</v>
      </c>
      <c r="F119" s="61">
        <f>F120</f>
        <v>418281</v>
      </c>
      <c r="G119" s="44">
        <f t="shared" si="1"/>
        <v>100</v>
      </c>
      <c r="H119" s="53"/>
      <c r="I119" s="46"/>
    </row>
    <row r="120" spans="1:9" ht="27.75" customHeight="1" x14ac:dyDescent="0.25">
      <c r="A120" s="58" t="s">
        <v>401</v>
      </c>
      <c r="B120" s="59" t="s">
        <v>315</v>
      </c>
      <c r="C120" s="56" t="s">
        <v>474</v>
      </c>
      <c r="D120" s="60">
        <v>418281</v>
      </c>
      <c r="E120" s="60" t="s">
        <v>10</v>
      </c>
      <c r="F120" s="61">
        <v>418281</v>
      </c>
      <c r="G120" s="44">
        <f t="shared" si="1"/>
        <v>100</v>
      </c>
      <c r="H120" s="53"/>
      <c r="I120" s="46"/>
    </row>
    <row r="121" spans="1:9" ht="15" customHeight="1" x14ac:dyDescent="0.25">
      <c r="A121" s="58" t="s">
        <v>356</v>
      </c>
      <c r="B121" s="59" t="s">
        <v>315</v>
      </c>
      <c r="C121" s="56" t="s">
        <v>475</v>
      </c>
      <c r="D121" s="60">
        <v>30000</v>
      </c>
      <c r="E121" s="60">
        <v>30000</v>
      </c>
      <c r="F121" s="61">
        <f>F122</f>
        <v>30000</v>
      </c>
      <c r="G121" s="44">
        <f t="shared" si="1"/>
        <v>100</v>
      </c>
      <c r="H121" s="53"/>
      <c r="I121" s="46"/>
    </row>
    <row r="122" spans="1:9" ht="18" customHeight="1" x14ac:dyDescent="0.25">
      <c r="A122" s="58" t="s">
        <v>361</v>
      </c>
      <c r="B122" s="59" t="s">
        <v>315</v>
      </c>
      <c r="C122" s="56" t="s">
        <v>476</v>
      </c>
      <c r="D122" s="60">
        <v>30000</v>
      </c>
      <c r="E122" s="60">
        <v>30000</v>
      </c>
      <c r="F122" s="61">
        <v>30000</v>
      </c>
      <c r="G122" s="44">
        <f t="shared" si="1"/>
        <v>100</v>
      </c>
      <c r="H122" s="53"/>
      <c r="I122" s="46"/>
    </row>
    <row r="123" spans="1:9" ht="17.25" customHeight="1" x14ac:dyDescent="0.25">
      <c r="A123" s="58" t="s">
        <v>477</v>
      </c>
      <c r="B123" s="59" t="s">
        <v>315</v>
      </c>
      <c r="C123" s="56" t="s">
        <v>478</v>
      </c>
      <c r="D123" s="60">
        <v>28300639.280000001</v>
      </c>
      <c r="E123" s="60">
        <v>8106200.2999999998</v>
      </c>
      <c r="F123" s="61">
        <f>F124+F128+F131+F133</f>
        <v>28242268.52</v>
      </c>
      <c r="G123" s="44">
        <f t="shared" si="1"/>
        <v>99.7937475566453</v>
      </c>
      <c r="H123" s="53"/>
      <c r="I123" s="46"/>
    </row>
    <row r="124" spans="1:9" ht="28.5" customHeight="1" x14ac:dyDescent="0.25">
      <c r="A124" s="58" t="s">
        <v>338</v>
      </c>
      <c r="B124" s="59" t="s">
        <v>315</v>
      </c>
      <c r="C124" s="56" t="s">
        <v>479</v>
      </c>
      <c r="D124" s="60">
        <v>15223957.07</v>
      </c>
      <c r="E124" s="60">
        <v>3922008.46</v>
      </c>
      <c r="F124" s="61">
        <f>F125</f>
        <v>15223957.07</v>
      </c>
      <c r="G124" s="44">
        <f t="shared" si="1"/>
        <v>100</v>
      </c>
      <c r="H124" s="53"/>
      <c r="I124" s="46"/>
    </row>
    <row r="125" spans="1:9" ht="31.5" customHeight="1" x14ac:dyDescent="0.25">
      <c r="A125" s="58" t="s">
        <v>340</v>
      </c>
      <c r="B125" s="59" t="s">
        <v>315</v>
      </c>
      <c r="C125" s="56" t="s">
        <v>480</v>
      </c>
      <c r="D125" s="60">
        <v>15223957.07</v>
      </c>
      <c r="E125" s="60">
        <v>3922008.46</v>
      </c>
      <c r="F125" s="61">
        <f>F126+F127</f>
        <v>15223957.07</v>
      </c>
      <c r="G125" s="44">
        <f t="shared" si="1"/>
        <v>100</v>
      </c>
      <c r="H125" s="53"/>
      <c r="I125" s="46"/>
    </row>
    <row r="126" spans="1:9" ht="36" customHeight="1" x14ac:dyDescent="0.25">
      <c r="A126" s="58" t="s">
        <v>394</v>
      </c>
      <c r="B126" s="59" t="s">
        <v>315</v>
      </c>
      <c r="C126" s="56" t="s">
        <v>481</v>
      </c>
      <c r="D126" s="60">
        <v>12106238.9</v>
      </c>
      <c r="E126" s="60">
        <v>982339.84</v>
      </c>
      <c r="F126" s="61">
        <v>12106238.9</v>
      </c>
      <c r="G126" s="44">
        <f t="shared" si="1"/>
        <v>100</v>
      </c>
      <c r="H126" s="53"/>
      <c r="I126" s="46"/>
    </row>
    <row r="127" spans="1:9" ht="18" customHeight="1" x14ac:dyDescent="0.25">
      <c r="A127" s="58" t="s">
        <v>342</v>
      </c>
      <c r="B127" s="59" t="s">
        <v>315</v>
      </c>
      <c r="C127" s="56" t="s">
        <v>482</v>
      </c>
      <c r="D127" s="60">
        <v>3117718.17</v>
      </c>
      <c r="E127" s="60">
        <v>2939668.62</v>
      </c>
      <c r="F127" s="61">
        <v>3117718.17</v>
      </c>
      <c r="G127" s="44">
        <f t="shared" si="1"/>
        <v>100</v>
      </c>
      <c r="H127" s="53"/>
      <c r="I127" s="46"/>
    </row>
    <row r="128" spans="1:9" ht="28.5" customHeight="1" x14ac:dyDescent="0.25">
      <c r="A128" s="58" t="s">
        <v>432</v>
      </c>
      <c r="B128" s="59" t="s">
        <v>315</v>
      </c>
      <c r="C128" s="56" t="s">
        <v>483</v>
      </c>
      <c r="D128" s="60">
        <v>8999975.4499999993</v>
      </c>
      <c r="E128" s="60">
        <v>950000</v>
      </c>
      <c r="F128" s="61">
        <f>F129</f>
        <v>8999975.4499999993</v>
      </c>
      <c r="G128" s="44">
        <f t="shared" si="1"/>
        <v>100</v>
      </c>
      <c r="H128" s="53"/>
      <c r="I128" s="46"/>
    </row>
    <row r="129" spans="1:9" ht="15" customHeight="1" x14ac:dyDescent="0.25">
      <c r="A129" s="58" t="s">
        <v>434</v>
      </c>
      <c r="B129" s="59" t="s">
        <v>315</v>
      </c>
      <c r="C129" s="56" t="s">
        <v>484</v>
      </c>
      <c r="D129" s="60">
        <v>8999975.4499999993</v>
      </c>
      <c r="E129" s="60">
        <v>950000</v>
      </c>
      <c r="F129" s="61">
        <f>F130</f>
        <v>8999975.4499999993</v>
      </c>
      <c r="G129" s="44">
        <f t="shared" si="1"/>
        <v>100</v>
      </c>
      <c r="H129" s="53"/>
      <c r="I129" s="46"/>
    </row>
    <row r="130" spans="1:9" ht="31.5" customHeight="1" x14ac:dyDescent="0.25">
      <c r="A130" s="58" t="s">
        <v>436</v>
      </c>
      <c r="B130" s="59" t="s">
        <v>315</v>
      </c>
      <c r="C130" s="56" t="s">
        <v>485</v>
      </c>
      <c r="D130" s="60">
        <v>8999975.4499999993</v>
      </c>
      <c r="E130" s="60">
        <v>950000</v>
      </c>
      <c r="F130" s="61">
        <v>8999975.4499999993</v>
      </c>
      <c r="G130" s="44">
        <f t="shared" si="1"/>
        <v>100</v>
      </c>
      <c r="H130" s="53"/>
      <c r="I130" s="46"/>
    </row>
    <row r="131" spans="1:9" ht="21" customHeight="1" x14ac:dyDescent="0.25">
      <c r="A131" s="58" t="s">
        <v>372</v>
      </c>
      <c r="B131" s="59" t="s">
        <v>315</v>
      </c>
      <c r="C131" s="56" t="s">
        <v>486</v>
      </c>
      <c r="D131" s="60">
        <v>1423032</v>
      </c>
      <c r="E131" s="60">
        <v>1303887.8400000001</v>
      </c>
      <c r="F131" s="61">
        <f>F132</f>
        <v>1423032</v>
      </c>
      <c r="G131" s="44">
        <f t="shared" si="1"/>
        <v>100</v>
      </c>
      <c r="H131" s="53"/>
      <c r="I131" s="46"/>
    </row>
    <row r="132" spans="1:9" ht="19.5" customHeight="1" x14ac:dyDescent="0.25">
      <c r="A132" s="58" t="s">
        <v>283</v>
      </c>
      <c r="B132" s="59" t="s">
        <v>315</v>
      </c>
      <c r="C132" s="56" t="s">
        <v>487</v>
      </c>
      <c r="D132" s="60">
        <v>1423032</v>
      </c>
      <c r="E132" s="60">
        <v>1303887.8400000001</v>
      </c>
      <c r="F132" s="61">
        <v>1423032</v>
      </c>
      <c r="G132" s="44">
        <f t="shared" si="1"/>
        <v>100</v>
      </c>
      <c r="H132" s="53"/>
      <c r="I132" s="46"/>
    </row>
    <row r="133" spans="1:9" ht="20.25" customHeight="1" x14ac:dyDescent="0.25">
      <c r="A133" s="58" t="s">
        <v>354</v>
      </c>
      <c r="B133" s="59" t="s">
        <v>315</v>
      </c>
      <c r="C133" s="56" t="s">
        <v>488</v>
      </c>
      <c r="D133" s="60">
        <v>2653674.7599999998</v>
      </c>
      <c r="E133" s="60">
        <v>1930304</v>
      </c>
      <c r="F133" s="61">
        <f>F134+F138</f>
        <v>2595304</v>
      </c>
      <c r="G133" s="44">
        <f t="shared" si="1"/>
        <v>97.800380028485492</v>
      </c>
      <c r="H133" s="53"/>
      <c r="I133" s="46"/>
    </row>
    <row r="134" spans="1:9" ht="43.5" customHeight="1" x14ac:dyDescent="0.25">
      <c r="A134" s="58" t="s">
        <v>461</v>
      </c>
      <c r="B134" s="59" t="s">
        <v>315</v>
      </c>
      <c r="C134" s="56" t="s">
        <v>489</v>
      </c>
      <c r="D134" s="60">
        <v>2285304</v>
      </c>
      <c r="E134" s="60">
        <v>1760304</v>
      </c>
      <c r="F134" s="61">
        <f>F135</f>
        <v>2285304</v>
      </c>
      <c r="G134" s="44">
        <f t="shared" si="1"/>
        <v>100</v>
      </c>
      <c r="H134" s="53"/>
      <c r="I134" s="46"/>
    </row>
    <row r="135" spans="1:9" ht="48.75" customHeight="1" x14ac:dyDescent="0.25">
      <c r="A135" s="58" t="s">
        <v>490</v>
      </c>
      <c r="B135" s="59" t="s">
        <v>315</v>
      </c>
      <c r="C135" s="56" t="s">
        <v>491</v>
      </c>
      <c r="D135" s="60">
        <v>2285304</v>
      </c>
      <c r="E135" s="60">
        <v>1760304</v>
      </c>
      <c r="F135" s="61">
        <v>2285304</v>
      </c>
      <c r="G135" s="44">
        <f t="shared" si="1"/>
        <v>100</v>
      </c>
      <c r="H135" s="53"/>
      <c r="I135" s="46"/>
    </row>
    <row r="136" spans="1:9" ht="16.5" customHeight="1" x14ac:dyDescent="0.25">
      <c r="A136" s="58" t="s">
        <v>399</v>
      </c>
      <c r="B136" s="59" t="s">
        <v>315</v>
      </c>
      <c r="C136" s="56" t="s">
        <v>492</v>
      </c>
      <c r="D136" s="60">
        <v>58370.76</v>
      </c>
      <c r="E136" s="60" t="s">
        <v>10</v>
      </c>
      <c r="F136" s="61">
        <f>F137</f>
        <v>58370.76</v>
      </c>
      <c r="G136" s="44">
        <f t="shared" ref="G136:G199" si="2">F136*100/D136</f>
        <v>100</v>
      </c>
      <c r="H136" s="53"/>
      <c r="I136" s="46"/>
    </row>
    <row r="137" spans="1:9" ht="32.25" customHeight="1" x14ac:dyDescent="0.25">
      <c r="A137" s="58" t="s">
        <v>401</v>
      </c>
      <c r="B137" s="59" t="s">
        <v>315</v>
      </c>
      <c r="C137" s="56" t="s">
        <v>493</v>
      </c>
      <c r="D137" s="60">
        <v>58370.76</v>
      </c>
      <c r="E137" s="60" t="s">
        <v>10</v>
      </c>
      <c r="F137" s="61">
        <v>58370.76</v>
      </c>
      <c r="G137" s="44">
        <f t="shared" si="2"/>
        <v>100</v>
      </c>
      <c r="H137" s="53"/>
      <c r="I137" s="46"/>
    </row>
    <row r="138" spans="1:9" ht="20.25" customHeight="1" x14ac:dyDescent="0.25">
      <c r="A138" s="58" t="s">
        <v>356</v>
      </c>
      <c r="B138" s="59" t="s">
        <v>315</v>
      </c>
      <c r="C138" s="56" t="s">
        <v>494</v>
      </c>
      <c r="D138" s="60">
        <v>310000</v>
      </c>
      <c r="E138" s="60">
        <v>170000</v>
      </c>
      <c r="F138" s="61">
        <f>F139</f>
        <v>310000</v>
      </c>
      <c r="G138" s="44">
        <f t="shared" si="2"/>
        <v>100</v>
      </c>
      <c r="H138" s="53"/>
      <c r="I138" s="46"/>
    </row>
    <row r="139" spans="1:9" ht="12.75" customHeight="1" x14ac:dyDescent="0.25">
      <c r="A139" s="58" t="s">
        <v>361</v>
      </c>
      <c r="B139" s="59" t="s">
        <v>315</v>
      </c>
      <c r="C139" s="56" t="s">
        <v>495</v>
      </c>
      <c r="D139" s="60">
        <v>310000</v>
      </c>
      <c r="E139" s="60">
        <v>170000</v>
      </c>
      <c r="F139" s="61">
        <v>310000</v>
      </c>
      <c r="G139" s="44">
        <f t="shared" si="2"/>
        <v>100</v>
      </c>
      <c r="H139" s="53"/>
      <c r="I139" s="46"/>
    </row>
    <row r="140" spans="1:9" ht="16.5" customHeight="1" x14ac:dyDescent="0.25">
      <c r="A140" s="58" t="s">
        <v>496</v>
      </c>
      <c r="B140" s="59" t="s">
        <v>315</v>
      </c>
      <c r="C140" s="56" t="s">
        <v>497</v>
      </c>
      <c r="D140" s="60">
        <v>13225085.960000001</v>
      </c>
      <c r="E140" s="60">
        <v>6440382.0599999996</v>
      </c>
      <c r="F140" s="61">
        <f>F141+F145+F147</f>
        <v>13225085.960000001</v>
      </c>
      <c r="G140" s="44">
        <f t="shared" si="2"/>
        <v>100</v>
      </c>
      <c r="H140" s="53"/>
      <c r="I140" s="46"/>
    </row>
    <row r="141" spans="1:9" ht="16.5" customHeight="1" x14ac:dyDescent="0.25">
      <c r="A141" s="58" t="s">
        <v>338</v>
      </c>
      <c r="B141" s="59" t="s">
        <v>315</v>
      </c>
      <c r="C141" s="56" t="s">
        <v>498</v>
      </c>
      <c r="D141" s="60">
        <v>12382875.369999999</v>
      </c>
      <c r="E141" s="60">
        <v>6393675.8899999997</v>
      </c>
      <c r="F141" s="61">
        <f>F142</f>
        <v>12382875.370000001</v>
      </c>
      <c r="G141" s="44">
        <f t="shared" si="2"/>
        <v>100</v>
      </c>
      <c r="H141" s="53"/>
      <c r="I141" s="46"/>
    </row>
    <row r="142" spans="1:9" ht="21" customHeight="1" x14ac:dyDescent="0.25">
      <c r="A142" s="58" t="s">
        <v>340</v>
      </c>
      <c r="B142" s="59" t="s">
        <v>315</v>
      </c>
      <c r="C142" s="56" t="s">
        <v>499</v>
      </c>
      <c r="D142" s="60">
        <v>12382875.369999999</v>
      </c>
      <c r="E142" s="60">
        <v>6393675.8899999997</v>
      </c>
      <c r="F142" s="61">
        <f>F143+F144</f>
        <v>12382875.370000001</v>
      </c>
      <c r="G142" s="44">
        <f t="shared" si="2"/>
        <v>100</v>
      </c>
      <c r="H142" s="53"/>
      <c r="I142" s="46"/>
    </row>
    <row r="143" spans="1:9" ht="12.75" customHeight="1" x14ac:dyDescent="0.25">
      <c r="A143" s="58" t="s">
        <v>342</v>
      </c>
      <c r="B143" s="59" t="s">
        <v>315</v>
      </c>
      <c r="C143" s="56" t="s">
        <v>500</v>
      </c>
      <c r="D143" s="60">
        <v>5599747.96</v>
      </c>
      <c r="E143" s="60">
        <v>3661760.08</v>
      </c>
      <c r="F143" s="61">
        <v>5599747.96</v>
      </c>
      <c r="G143" s="44">
        <f t="shared" si="2"/>
        <v>100</v>
      </c>
      <c r="H143" s="53"/>
      <c r="I143" s="46"/>
    </row>
    <row r="144" spans="1:9" ht="15.75" customHeight="1" x14ac:dyDescent="0.25">
      <c r="A144" s="58" t="s">
        <v>353</v>
      </c>
      <c r="B144" s="59" t="s">
        <v>315</v>
      </c>
      <c r="C144" s="56" t="s">
        <v>501</v>
      </c>
      <c r="D144" s="60">
        <v>6783127.4100000001</v>
      </c>
      <c r="E144" s="60">
        <v>2731915.81</v>
      </c>
      <c r="F144" s="61">
        <v>6783127.4100000001</v>
      </c>
      <c r="G144" s="44">
        <f t="shared" si="2"/>
        <v>100</v>
      </c>
      <c r="H144" s="53"/>
      <c r="I144" s="46"/>
    </row>
    <row r="145" spans="1:9" ht="17.25" customHeight="1" x14ac:dyDescent="0.25">
      <c r="A145" s="58" t="s">
        <v>372</v>
      </c>
      <c r="B145" s="59" t="s">
        <v>315</v>
      </c>
      <c r="C145" s="56" t="s">
        <v>502</v>
      </c>
      <c r="D145" s="60">
        <v>840443.42</v>
      </c>
      <c r="E145" s="60">
        <v>44939</v>
      </c>
      <c r="F145" s="61">
        <f>F146</f>
        <v>840443.42</v>
      </c>
      <c r="G145" s="44">
        <f t="shared" si="2"/>
        <v>100</v>
      </c>
      <c r="H145" s="53"/>
      <c r="I145" s="46"/>
    </row>
    <row r="146" spans="1:9" ht="18.75" customHeight="1" x14ac:dyDescent="0.25">
      <c r="A146" s="58" t="s">
        <v>283</v>
      </c>
      <c r="B146" s="59" t="s">
        <v>315</v>
      </c>
      <c r="C146" s="56" t="s">
        <v>503</v>
      </c>
      <c r="D146" s="60">
        <v>840443.42</v>
      </c>
      <c r="E146" s="60">
        <v>44939</v>
      </c>
      <c r="F146" s="61">
        <v>840443.42</v>
      </c>
      <c r="G146" s="44">
        <f t="shared" si="2"/>
        <v>100</v>
      </c>
      <c r="H146" s="53"/>
      <c r="I146" s="46"/>
    </row>
    <row r="147" spans="1:9" ht="18.75" customHeight="1" x14ac:dyDescent="0.25">
      <c r="A147" s="58" t="s">
        <v>354</v>
      </c>
      <c r="B147" s="59" t="s">
        <v>315</v>
      </c>
      <c r="C147" s="56" t="s">
        <v>504</v>
      </c>
      <c r="D147" s="60">
        <v>1767.17</v>
      </c>
      <c r="E147" s="60">
        <v>1767.17</v>
      </c>
      <c r="F147" s="61">
        <f>F148</f>
        <v>1767.17</v>
      </c>
      <c r="G147" s="44">
        <f t="shared" si="2"/>
        <v>100</v>
      </c>
      <c r="H147" s="53"/>
      <c r="I147" s="46"/>
    </row>
    <row r="148" spans="1:9" ht="17.25" customHeight="1" x14ac:dyDescent="0.25">
      <c r="A148" s="58" t="s">
        <v>356</v>
      </c>
      <c r="B148" s="59" t="s">
        <v>315</v>
      </c>
      <c r="C148" s="56" t="s">
        <v>505</v>
      </c>
      <c r="D148" s="60">
        <v>1767.17</v>
      </c>
      <c r="E148" s="60">
        <v>1767.17</v>
      </c>
      <c r="F148" s="61">
        <f>F149</f>
        <v>1767.17</v>
      </c>
      <c r="G148" s="44">
        <f t="shared" si="2"/>
        <v>100</v>
      </c>
      <c r="H148" s="53"/>
      <c r="I148" s="46"/>
    </row>
    <row r="149" spans="1:9" ht="15.75" customHeight="1" x14ac:dyDescent="0.25">
      <c r="A149" s="58" t="s">
        <v>361</v>
      </c>
      <c r="B149" s="59" t="s">
        <v>315</v>
      </c>
      <c r="C149" s="56" t="s">
        <v>506</v>
      </c>
      <c r="D149" s="60">
        <v>1767.17</v>
      </c>
      <c r="E149" s="60">
        <v>1767.17</v>
      </c>
      <c r="F149" s="61">
        <v>1767.17</v>
      </c>
      <c r="G149" s="44">
        <f t="shared" si="2"/>
        <v>100</v>
      </c>
      <c r="H149" s="53"/>
      <c r="I149" s="46"/>
    </row>
    <row r="150" spans="1:9" ht="17.25" customHeight="1" x14ac:dyDescent="0.25">
      <c r="A150" s="58" t="s">
        <v>507</v>
      </c>
      <c r="B150" s="59" t="s">
        <v>315</v>
      </c>
      <c r="C150" s="56" t="s">
        <v>508</v>
      </c>
      <c r="D150" s="60">
        <v>3130303.04</v>
      </c>
      <c r="E150" s="60" t="s">
        <v>10</v>
      </c>
      <c r="F150" s="61">
        <f>F151+F155</f>
        <v>3130303.04</v>
      </c>
      <c r="G150" s="44">
        <f t="shared" si="2"/>
        <v>100</v>
      </c>
      <c r="H150" s="53"/>
      <c r="I150" s="46"/>
    </row>
    <row r="151" spans="1:9" ht="23.25" customHeight="1" x14ac:dyDescent="0.25">
      <c r="A151" s="58" t="s">
        <v>509</v>
      </c>
      <c r="B151" s="59" t="s">
        <v>315</v>
      </c>
      <c r="C151" s="56" t="s">
        <v>510</v>
      </c>
      <c r="D151" s="60">
        <v>3030303.04</v>
      </c>
      <c r="E151" s="60" t="s">
        <v>10</v>
      </c>
      <c r="F151" s="61">
        <f>F152</f>
        <v>3030303.04</v>
      </c>
      <c r="G151" s="44">
        <f t="shared" si="2"/>
        <v>100</v>
      </c>
      <c r="H151" s="53"/>
      <c r="I151" s="46"/>
    </row>
    <row r="152" spans="1:9" ht="29.25" customHeight="1" x14ac:dyDescent="0.25">
      <c r="A152" s="58" t="s">
        <v>338</v>
      </c>
      <c r="B152" s="59" t="s">
        <v>315</v>
      </c>
      <c r="C152" s="56" t="s">
        <v>511</v>
      </c>
      <c r="D152" s="60">
        <v>3030303.04</v>
      </c>
      <c r="E152" s="60" t="s">
        <v>10</v>
      </c>
      <c r="F152" s="61">
        <f>F153</f>
        <v>3030303.04</v>
      </c>
      <c r="G152" s="44">
        <f t="shared" si="2"/>
        <v>100</v>
      </c>
      <c r="H152" s="53"/>
      <c r="I152" s="46"/>
    </row>
    <row r="153" spans="1:9" ht="29.25" customHeight="1" x14ac:dyDescent="0.25">
      <c r="A153" s="58" t="s">
        <v>340</v>
      </c>
      <c r="B153" s="59" t="s">
        <v>315</v>
      </c>
      <c r="C153" s="56" t="s">
        <v>512</v>
      </c>
      <c r="D153" s="60">
        <v>3030303.04</v>
      </c>
      <c r="E153" s="60" t="s">
        <v>10</v>
      </c>
      <c r="F153" s="61">
        <f>F154</f>
        <v>3030303.04</v>
      </c>
      <c r="G153" s="44">
        <f t="shared" si="2"/>
        <v>100</v>
      </c>
      <c r="H153" s="53"/>
      <c r="I153" s="46"/>
    </row>
    <row r="154" spans="1:9" ht="20.25" customHeight="1" x14ac:dyDescent="0.25">
      <c r="A154" s="58" t="s">
        <v>342</v>
      </c>
      <c r="B154" s="59" t="s">
        <v>315</v>
      </c>
      <c r="C154" s="56" t="s">
        <v>513</v>
      </c>
      <c r="D154" s="60">
        <v>3030303.04</v>
      </c>
      <c r="E154" s="60" t="s">
        <v>10</v>
      </c>
      <c r="F154" s="61">
        <v>3030303.04</v>
      </c>
      <c r="G154" s="44">
        <f t="shared" si="2"/>
        <v>100</v>
      </c>
      <c r="H154" s="53"/>
      <c r="I154" s="46"/>
    </row>
    <row r="155" spans="1:9" ht="16.5" customHeight="1" x14ac:dyDescent="0.25">
      <c r="A155" s="58" t="s">
        <v>514</v>
      </c>
      <c r="B155" s="59" t="s">
        <v>315</v>
      </c>
      <c r="C155" s="56" t="s">
        <v>515</v>
      </c>
      <c r="D155" s="60">
        <v>100000</v>
      </c>
      <c r="E155" s="60" t="s">
        <v>10</v>
      </c>
      <c r="F155" s="61">
        <f>F156</f>
        <v>100000</v>
      </c>
      <c r="G155" s="44">
        <f t="shared" si="2"/>
        <v>100</v>
      </c>
      <c r="H155" s="53"/>
      <c r="I155" s="46"/>
    </row>
    <row r="156" spans="1:9" ht="15" customHeight="1" x14ac:dyDescent="0.25">
      <c r="A156" s="58" t="s">
        <v>354</v>
      </c>
      <c r="B156" s="59" t="s">
        <v>315</v>
      </c>
      <c r="C156" s="56" t="s">
        <v>516</v>
      </c>
      <c r="D156" s="60">
        <v>100000</v>
      </c>
      <c r="E156" s="60" t="s">
        <v>10</v>
      </c>
      <c r="F156" s="61">
        <f>F157</f>
        <v>100000</v>
      </c>
      <c r="G156" s="44">
        <f t="shared" si="2"/>
        <v>100</v>
      </c>
      <c r="H156" s="53"/>
      <c r="I156" s="46"/>
    </row>
    <row r="157" spans="1:9" ht="20.25" customHeight="1" x14ac:dyDescent="0.25">
      <c r="A157" s="58" t="s">
        <v>399</v>
      </c>
      <c r="B157" s="59" t="s">
        <v>315</v>
      </c>
      <c r="C157" s="56" t="s">
        <v>517</v>
      </c>
      <c r="D157" s="60">
        <v>100000</v>
      </c>
      <c r="E157" s="60" t="s">
        <v>10</v>
      </c>
      <c r="F157" s="61">
        <f>F158</f>
        <v>100000</v>
      </c>
      <c r="G157" s="44">
        <f t="shared" si="2"/>
        <v>100</v>
      </c>
      <c r="H157" s="53"/>
      <c r="I157" s="46"/>
    </row>
    <row r="158" spans="1:9" ht="26.25" customHeight="1" x14ac:dyDescent="0.25">
      <c r="A158" s="58" t="s">
        <v>401</v>
      </c>
      <c r="B158" s="59" t="s">
        <v>315</v>
      </c>
      <c r="C158" s="56" t="s">
        <v>518</v>
      </c>
      <c r="D158" s="60">
        <v>100000</v>
      </c>
      <c r="E158" s="60" t="s">
        <v>10</v>
      </c>
      <c r="F158" s="61">
        <v>100000</v>
      </c>
      <c r="G158" s="44">
        <f t="shared" si="2"/>
        <v>100</v>
      </c>
      <c r="H158" s="53"/>
      <c r="I158" s="46"/>
    </row>
    <row r="159" spans="1:9" ht="33.75" x14ac:dyDescent="0.25">
      <c r="A159" s="58" t="s">
        <v>519</v>
      </c>
      <c r="B159" s="59" t="s">
        <v>315</v>
      </c>
      <c r="C159" s="56" t="s">
        <v>520</v>
      </c>
      <c r="D159" s="60">
        <v>445165900.67000002</v>
      </c>
      <c r="E159" s="60">
        <v>199709188.13</v>
      </c>
      <c r="F159" s="61">
        <f>F160+F176+F195+F220+F227+F234</f>
        <v>445072041.64400005</v>
      </c>
      <c r="G159" s="44">
        <f t="shared" si="2"/>
        <v>99.978915944402146</v>
      </c>
      <c r="H159" s="53"/>
      <c r="I159" s="46"/>
    </row>
    <row r="160" spans="1:9" ht="20.25" customHeight="1" x14ac:dyDescent="0.25">
      <c r="A160" s="58" t="s">
        <v>521</v>
      </c>
      <c r="B160" s="59" t="s">
        <v>315</v>
      </c>
      <c r="C160" s="56" t="s">
        <v>522</v>
      </c>
      <c r="D160" s="60">
        <v>110428759.13</v>
      </c>
      <c r="E160" s="60">
        <v>49810158.560000002</v>
      </c>
      <c r="F160" s="61">
        <f>F161+F165+F170</f>
        <v>110428759.13</v>
      </c>
      <c r="G160" s="44">
        <f t="shared" si="2"/>
        <v>100</v>
      </c>
      <c r="H160" s="53"/>
      <c r="I160" s="46"/>
    </row>
    <row r="161" spans="1:9" ht="54" customHeight="1" x14ac:dyDescent="0.25">
      <c r="A161" s="58" t="s">
        <v>320</v>
      </c>
      <c r="B161" s="59" t="s">
        <v>315</v>
      </c>
      <c r="C161" s="56" t="s">
        <v>523</v>
      </c>
      <c r="D161" s="60">
        <v>49002739.82</v>
      </c>
      <c r="E161" s="60">
        <v>29736372.289999999</v>
      </c>
      <c r="F161" s="61">
        <f>F162</f>
        <v>49002739.82</v>
      </c>
      <c r="G161" s="44">
        <f t="shared" si="2"/>
        <v>100</v>
      </c>
      <c r="H161" s="53"/>
      <c r="I161" s="46"/>
    </row>
    <row r="162" spans="1:9" ht="16.5" customHeight="1" x14ac:dyDescent="0.25">
      <c r="A162" s="58" t="s">
        <v>381</v>
      </c>
      <c r="B162" s="59" t="s">
        <v>315</v>
      </c>
      <c r="C162" s="56" t="s">
        <v>524</v>
      </c>
      <c r="D162" s="60">
        <v>49002739.82</v>
      </c>
      <c r="E162" s="60">
        <v>29736372.289999999</v>
      </c>
      <c r="F162" s="61">
        <f>F163+F164</f>
        <v>49002739.82</v>
      </c>
      <c r="G162" s="44">
        <f t="shared" si="2"/>
        <v>100</v>
      </c>
      <c r="H162" s="53"/>
      <c r="I162" s="46"/>
    </row>
    <row r="163" spans="1:9" ht="18.75" customHeight="1" x14ac:dyDescent="0.25">
      <c r="A163" s="58" t="s">
        <v>383</v>
      </c>
      <c r="B163" s="59" t="s">
        <v>315</v>
      </c>
      <c r="C163" s="56" t="s">
        <v>525</v>
      </c>
      <c r="D163" s="60">
        <v>37644160.280000001</v>
      </c>
      <c r="E163" s="60">
        <v>22860667.449999999</v>
      </c>
      <c r="F163" s="61">
        <v>37644160.280000001</v>
      </c>
      <c r="G163" s="44">
        <f t="shared" si="2"/>
        <v>100</v>
      </c>
      <c r="H163" s="53"/>
      <c r="I163" s="46"/>
    </row>
    <row r="164" spans="1:9" ht="32.25" customHeight="1" x14ac:dyDescent="0.25">
      <c r="A164" s="58" t="s">
        <v>387</v>
      </c>
      <c r="B164" s="59" t="s">
        <v>315</v>
      </c>
      <c r="C164" s="56" t="s">
        <v>526</v>
      </c>
      <c r="D164" s="60">
        <v>11358579.539999999</v>
      </c>
      <c r="E164" s="60">
        <v>6875704.8399999999</v>
      </c>
      <c r="F164" s="61">
        <v>11358579.539999999</v>
      </c>
      <c r="G164" s="44">
        <f t="shared" si="2"/>
        <v>100.00000000000001</v>
      </c>
      <c r="H164" s="53"/>
      <c r="I164" s="46"/>
    </row>
    <row r="165" spans="1:9" ht="27.75" customHeight="1" x14ac:dyDescent="0.25">
      <c r="A165" s="58" t="s">
        <v>338</v>
      </c>
      <c r="B165" s="59" t="s">
        <v>315</v>
      </c>
      <c r="C165" s="56" t="s">
        <v>527</v>
      </c>
      <c r="D165" s="60">
        <v>61197004.969999999</v>
      </c>
      <c r="E165" s="60">
        <v>19900164.359999999</v>
      </c>
      <c r="F165" s="61">
        <f>F166</f>
        <v>61197004.969999999</v>
      </c>
      <c r="G165" s="44">
        <f t="shared" si="2"/>
        <v>100</v>
      </c>
      <c r="H165" s="53"/>
      <c r="I165" s="46"/>
    </row>
    <row r="166" spans="1:9" ht="31.5" customHeight="1" x14ac:dyDescent="0.25">
      <c r="A166" s="58" t="s">
        <v>340</v>
      </c>
      <c r="B166" s="59" t="s">
        <v>315</v>
      </c>
      <c r="C166" s="56" t="s">
        <v>528</v>
      </c>
      <c r="D166" s="60">
        <v>61197004.969999999</v>
      </c>
      <c r="E166" s="60">
        <v>19900164.359999999</v>
      </c>
      <c r="F166" s="61">
        <f>F167+F168+F169</f>
        <v>61197004.969999999</v>
      </c>
      <c r="G166" s="44">
        <f t="shared" si="2"/>
        <v>100</v>
      </c>
      <c r="H166" s="53"/>
      <c r="I166" s="46"/>
    </row>
    <row r="167" spans="1:9" ht="24" customHeight="1" x14ac:dyDescent="0.25">
      <c r="A167" s="58" t="s">
        <v>394</v>
      </c>
      <c r="B167" s="59" t="s">
        <v>315</v>
      </c>
      <c r="C167" s="56" t="s">
        <v>529</v>
      </c>
      <c r="D167" s="60">
        <v>40037319.299999997</v>
      </c>
      <c r="E167" s="60">
        <v>8866215.9800000004</v>
      </c>
      <c r="F167" s="61">
        <v>40037319.299999997</v>
      </c>
      <c r="G167" s="44">
        <f t="shared" si="2"/>
        <v>100</v>
      </c>
      <c r="H167" s="53"/>
      <c r="I167" s="46"/>
    </row>
    <row r="168" spans="1:9" ht="17.25" customHeight="1" x14ac:dyDescent="0.25">
      <c r="A168" s="58" t="s">
        <v>342</v>
      </c>
      <c r="B168" s="59" t="s">
        <v>315</v>
      </c>
      <c r="C168" s="56" t="s">
        <v>530</v>
      </c>
      <c r="D168" s="60">
        <v>14316530.470000001</v>
      </c>
      <c r="E168" s="60">
        <v>4750564.38</v>
      </c>
      <c r="F168" s="61">
        <v>14316530.470000001</v>
      </c>
      <c r="G168" s="44">
        <f t="shared" si="2"/>
        <v>100</v>
      </c>
      <c r="H168" s="53"/>
      <c r="I168" s="46"/>
    </row>
    <row r="169" spans="1:9" ht="18" customHeight="1" x14ac:dyDescent="0.25">
      <c r="A169" s="58" t="s">
        <v>353</v>
      </c>
      <c r="B169" s="59" t="s">
        <v>315</v>
      </c>
      <c r="C169" s="56" t="s">
        <v>531</v>
      </c>
      <c r="D169" s="60">
        <v>6843155.2000000002</v>
      </c>
      <c r="E169" s="60">
        <v>6283384</v>
      </c>
      <c r="F169" s="61">
        <v>6843155.2000000002</v>
      </c>
      <c r="G169" s="44">
        <f t="shared" si="2"/>
        <v>100</v>
      </c>
      <c r="H169" s="53"/>
      <c r="I169" s="46"/>
    </row>
    <row r="170" spans="1:9" ht="15" customHeight="1" x14ac:dyDescent="0.25">
      <c r="A170" s="58" t="s">
        <v>354</v>
      </c>
      <c r="B170" s="59" t="s">
        <v>315</v>
      </c>
      <c r="C170" s="56" t="s">
        <v>532</v>
      </c>
      <c r="D170" s="60">
        <v>229014.34</v>
      </c>
      <c r="E170" s="60">
        <v>173621.91</v>
      </c>
      <c r="F170" s="61">
        <f>F171+F173</f>
        <v>229014.34000000003</v>
      </c>
      <c r="G170" s="44">
        <f t="shared" si="2"/>
        <v>100.00000000000001</v>
      </c>
      <c r="H170" s="53"/>
      <c r="I170" s="46"/>
    </row>
    <row r="171" spans="1:9" ht="20.25" customHeight="1" x14ac:dyDescent="0.25">
      <c r="A171" s="58" t="s">
        <v>399</v>
      </c>
      <c r="B171" s="59" t="s">
        <v>315</v>
      </c>
      <c r="C171" s="56" t="s">
        <v>533</v>
      </c>
      <c r="D171" s="60">
        <v>25160.25</v>
      </c>
      <c r="E171" s="60">
        <v>23266.91</v>
      </c>
      <c r="F171" s="61">
        <f>F172</f>
        <v>25160.25</v>
      </c>
      <c r="G171" s="44">
        <f t="shared" si="2"/>
        <v>100</v>
      </c>
      <c r="H171" s="53"/>
      <c r="I171" s="46"/>
    </row>
    <row r="172" spans="1:9" ht="24.75" customHeight="1" x14ac:dyDescent="0.25">
      <c r="A172" s="58" t="s">
        <v>401</v>
      </c>
      <c r="B172" s="59" t="s">
        <v>315</v>
      </c>
      <c r="C172" s="56" t="s">
        <v>534</v>
      </c>
      <c r="D172" s="60">
        <v>25160.25</v>
      </c>
      <c r="E172" s="60">
        <v>23266.91</v>
      </c>
      <c r="F172" s="61">
        <v>25160.25</v>
      </c>
      <c r="G172" s="44">
        <f t="shared" si="2"/>
        <v>100</v>
      </c>
      <c r="H172" s="53"/>
      <c r="I172" s="46"/>
    </row>
    <row r="173" spans="1:9" ht="20.25" customHeight="1" x14ac:dyDescent="0.25">
      <c r="A173" s="58" t="s">
        <v>356</v>
      </c>
      <c r="B173" s="59" t="s">
        <v>315</v>
      </c>
      <c r="C173" s="56" t="s">
        <v>535</v>
      </c>
      <c r="D173" s="60">
        <v>203854.09</v>
      </c>
      <c r="E173" s="60">
        <v>150355</v>
      </c>
      <c r="F173" s="61">
        <f>F174+F175</f>
        <v>203854.09000000003</v>
      </c>
      <c r="G173" s="44">
        <f t="shared" si="2"/>
        <v>100.00000000000001</v>
      </c>
      <c r="H173" s="53"/>
      <c r="I173" s="46"/>
    </row>
    <row r="174" spans="1:9" ht="12.75" customHeight="1" x14ac:dyDescent="0.25">
      <c r="A174" s="58" t="s">
        <v>358</v>
      </c>
      <c r="B174" s="59" t="s">
        <v>315</v>
      </c>
      <c r="C174" s="56" t="s">
        <v>536</v>
      </c>
      <c r="D174" s="60">
        <v>192349.64</v>
      </c>
      <c r="E174" s="60">
        <v>138855</v>
      </c>
      <c r="F174" s="61">
        <v>192349.64</v>
      </c>
      <c r="G174" s="44">
        <f t="shared" si="2"/>
        <v>99.999999999999986</v>
      </c>
      <c r="H174" s="53"/>
      <c r="I174" s="46"/>
    </row>
    <row r="175" spans="1:9" ht="13.5" customHeight="1" x14ac:dyDescent="0.25">
      <c r="A175" s="58" t="s">
        <v>361</v>
      </c>
      <c r="B175" s="59" t="s">
        <v>315</v>
      </c>
      <c r="C175" s="56" t="s">
        <v>537</v>
      </c>
      <c r="D175" s="60">
        <v>11504.45</v>
      </c>
      <c r="E175" s="60">
        <v>11500</v>
      </c>
      <c r="F175" s="61">
        <v>11504.45</v>
      </c>
      <c r="G175" s="44">
        <f t="shared" si="2"/>
        <v>100</v>
      </c>
      <c r="H175" s="53"/>
      <c r="I175" s="46"/>
    </row>
    <row r="176" spans="1:9" ht="16.5" customHeight="1" x14ac:dyDescent="0.25">
      <c r="A176" s="58" t="s">
        <v>538</v>
      </c>
      <c r="B176" s="59" t="s">
        <v>315</v>
      </c>
      <c r="C176" s="56" t="s">
        <v>539</v>
      </c>
      <c r="D176" s="60">
        <v>271099046.07999998</v>
      </c>
      <c r="E176" s="60">
        <v>118364292.20999999</v>
      </c>
      <c r="F176" s="61">
        <f>F177+F181+F186+F189</f>
        <v>271099046.08000004</v>
      </c>
      <c r="G176" s="44">
        <f t="shared" si="2"/>
        <v>100.00000000000001</v>
      </c>
      <c r="H176" s="53"/>
      <c r="I176" s="46"/>
    </row>
    <row r="177" spans="1:9" ht="48.75" customHeight="1" x14ac:dyDescent="0.25">
      <c r="A177" s="58" t="s">
        <v>320</v>
      </c>
      <c r="B177" s="59" t="s">
        <v>315</v>
      </c>
      <c r="C177" s="56" t="s">
        <v>540</v>
      </c>
      <c r="D177" s="60">
        <v>67724486.090000004</v>
      </c>
      <c r="E177" s="60">
        <v>44456843.090000004</v>
      </c>
      <c r="F177" s="61">
        <f>F178</f>
        <v>67724486.090000004</v>
      </c>
      <c r="G177" s="44">
        <f t="shared" si="2"/>
        <v>100</v>
      </c>
      <c r="H177" s="53"/>
      <c r="I177" s="46"/>
    </row>
    <row r="178" spans="1:9" ht="17.25" customHeight="1" x14ac:dyDescent="0.25">
      <c r="A178" s="58" t="s">
        <v>381</v>
      </c>
      <c r="B178" s="59" t="s">
        <v>315</v>
      </c>
      <c r="C178" s="56" t="s">
        <v>541</v>
      </c>
      <c r="D178" s="60">
        <v>67724486.090000004</v>
      </c>
      <c r="E178" s="60">
        <v>44456843.090000004</v>
      </c>
      <c r="F178" s="61">
        <f>F179+F180</f>
        <v>67724486.090000004</v>
      </c>
      <c r="G178" s="44">
        <f t="shared" si="2"/>
        <v>100</v>
      </c>
      <c r="H178" s="53"/>
      <c r="I178" s="46"/>
    </row>
    <row r="179" spans="1:9" ht="12.75" customHeight="1" x14ac:dyDescent="0.25">
      <c r="A179" s="58" t="s">
        <v>383</v>
      </c>
      <c r="B179" s="59" t="s">
        <v>315</v>
      </c>
      <c r="C179" s="56" t="s">
        <v>542</v>
      </c>
      <c r="D179" s="60">
        <v>52193715.850000001</v>
      </c>
      <c r="E179" s="60">
        <v>34197146.390000001</v>
      </c>
      <c r="F179" s="61">
        <v>52193715.850000001</v>
      </c>
      <c r="G179" s="44">
        <f t="shared" si="2"/>
        <v>100</v>
      </c>
      <c r="H179" s="53"/>
      <c r="I179" s="46"/>
    </row>
    <row r="180" spans="1:9" ht="27.75" customHeight="1" x14ac:dyDescent="0.25">
      <c r="A180" s="58" t="s">
        <v>387</v>
      </c>
      <c r="B180" s="59" t="s">
        <v>315</v>
      </c>
      <c r="C180" s="56" t="s">
        <v>543</v>
      </c>
      <c r="D180" s="60">
        <v>15530770.24</v>
      </c>
      <c r="E180" s="60">
        <v>10259696.699999999</v>
      </c>
      <c r="F180" s="61">
        <v>15530770.24</v>
      </c>
      <c r="G180" s="44">
        <f t="shared" si="2"/>
        <v>100</v>
      </c>
      <c r="H180" s="53"/>
      <c r="I180" s="46"/>
    </row>
    <row r="181" spans="1:9" ht="30" customHeight="1" x14ac:dyDescent="0.25">
      <c r="A181" s="58" t="s">
        <v>338</v>
      </c>
      <c r="B181" s="59" t="s">
        <v>315</v>
      </c>
      <c r="C181" s="56" t="s">
        <v>544</v>
      </c>
      <c r="D181" s="60">
        <v>202946007.13</v>
      </c>
      <c r="E181" s="60">
        <v>73600117.049999997</v>
      </c>
      <c r="F181" s="61">
        <f>F182</f>
        <v>202946007.13</v>
      </c>
      <c r="G181" s="44">
        <f t="shared" si="2"/>
        <v>100</v>
      </c>
      <c r="H181" s="53"/>
      <c r="I181" s="46"/>
    </row>
    <row r="182" spans="1:9" ht="26.25" customHeight="1" x14ac:dyDescent="0.25">
      <c r="A182" s="58" t="s">
        <v>340</v>
      </c>
      <c r="B182" s="59" t="s">
        <v>315</v>
      </c>
      <c r="C182" s="56" t="s">
        <v>545</v>
      </c>
      <c r="D182" s="60">
        <v>202946007.13</v>
      </c>
      <c r="E182" s="60">
        <v>73600117.049999997</v>
      </c>
      <c r="F182" s="61">
        <f>F183+F184+F185</f>
        <v>202946007.13</v>
      </c>
      <c r="G182" s="44">
        <f t="shared" si="2"/>
        <v>100</v>
      </c>
      <c r="H182" s="53"/>
      <c r="I182" s="46"/>
    </row>
    <row r="183" spans="1:9" ht="29.25" customHeight="1" x14ac:dyDescent="0.25">
      <c r="A183" s="58" t="s">
        <v>394</v>
      </c>
      <c r="B183" s="59" t="s">
        <v>315</v>
      </c>
      <c r="C183" s="56" t="s">
        <v>546</v>
      </c>
      <c r="D183" s="60">
        <v>150544501.53999999</v>
      </c>
      <c r="E183" s="60">
        <v>42500248</v>
      </c>
      <c r="F183" s="61">
        <v>150544501.53999999</v>
      </c>
      <c r="G183" s="44">
        <f t="shared" si="2"/>
        <v>100</v>
      </c>
      <c r="H183" s="53"/>
      <c r="I183" s="46"/>
    </row>
    <row r="184" spans="1:9" ht="17.25" customHeight="1" x14ac:dyDescent="0.25">
      <c r="A184" s="58" t="s">
        <v>342</v>
      </c>
      <c r="B184" s="59" t="s">
        <v>315</v>
      </c>
      <c r="C184" s="56" t="s">
        <v>547</v>
      </c>
      <c r="D184" s="60">
        <v>39704955.659999996</v>
      </c>
      <c r="E184" s="60">
        <v>18708713.699999999</v>
      </c>
      <c r="F184" s="61">
        <v>39704955.659999996</v>
      </c>
      <c r="G184" s="44">
        <f t="shared" si="2"/>
        <v>100</v>
      </c>
      <c r="H184" s="53"/>
      <c r="I184" s="46"/>
    </row>
    <row r="185" spans="1:9" ht="20.25" customHeight="1" x14ac:dyDescent="0.25">
      <c r="A185" s="58" t="s">
        <v>353</v>
      </c>
      <c r="B185" s="59" t="s">
        <v>315</v>
      </c>
      <c r="C185" s="56" t="s">
        <v>548</v>
      </c>
      <c r="D185" s="60">
        <v>12696549.93</v>
      </c>
      <c r="E185" s="60">
        <v>12391155.35</v>
      </c>
      <c r="F185" s="61">
        <v>12696549.93</v>
      </c>
      <c r="G185" s="44">
        <f t="shared" si="2"/>
        <v>100</v>
      </c>
      <c r="H185" s="53"/>
      <c r="I185" s="46"/>
    </row>
    <row r="186" spans="1:9" ht="18.75" customHeight="1" x14ac:dyDescent="0.25">
      <c r="A186" s="58" t="s">
        <v>397</v>
      </c>
      <c r="B186" s="59" t="s">
        <v>315</v>
      </c>
      <c r="C186" s="56" t="s">
        <v>549</v>
      </c>
      <c r="D186" s="60">
        <v>78000</v>
      </c>
      <c r="E186" s="60">
        <v>52000</v>
      </c>
      <c r="F186" s="61">
        <f>F187</f>
        <v>78000</v>
      </c>
      <c r="G186" s="44">
        <f t="shared" si="2"/>
        <v>100</v>
      </c>
      <c r="H186" s="53"/>
      <c r="I186" s="46"/>
    </row>
    <row r="187" spans="1:9" ht="31.5" customHeight="1" x14ac:dyDescent="0.25">
      <c r="A187" s="58" t="s">
        <v>550</v>
      </c>
      <c r="B187" s="59" t="s">
        <v>315</v>
      </c>
      <c r="C187" s="56" t="s">
        <v>551</v>
      </c>
      <c r="D187" s="60">
        <v>78000</v>
      </c>
      <c r="E187" s="60">
        <v>52000</v>
      </c>
      <c r="F187" s="61">
        <f>F188</f>
        <v>78000</v>
      </c>
      <c r="G187" s="44">
        <f t="shared" si="2"/>
        <v>100</v>
      </c>
      <c r="H187" s="53"/>
      <c r="I187" s="46"/>
    </row>
    <row r="188" spans="1:9" ht="30" customHeight="1" x14ac:dyDescent="0.25">
      <c r="A188" s="58" t="s">
        <v>552</v>
      </c>
      <c r="B188" s="59" t="s">
        <v>315</v>
      </c>
      <c r="C188" s="56" t="s">
        <v>553</v>
      </c>
      <c r="D188" s="60">
        <v>78000</v>
      </c>
      <c r="E188" s="60">
        <v>52000</v>
      </c>
      <c r="F188" s="61">
        <v>78000</v>
      </c>
      <c r="G188" s="44">
        <f t="shared" si="2"/>
        <v>100</v>
      </c>
      <c r="H188" s="53"/>
      <c r="I188" s="46"/>
    </row>
    <row r="189" spans="1:9" ht="18.75" customHeight="1" x14ac:dyDescent="0.25">
      <c r="A189" s="58" t="s">
        <v>354</v>
      </c>
      <c r="B189" s="59" t="s">
        <v>315</v>
      </c>
      <c r="C189" s="56" t="s">
        <v>554</v>
      </c>
      <c r="D189" s="60">
        <v>350552.86</v>
      </c>
      <c r="E189" s="60">
        <v>255332.07</v>
      </c>
      <c r="F189" s="61">
        <f>F190+F192</f>
        <v>350552.86</v>
      </c>
      <c r="G189" s="44">
        <f t="shared" si="2"/>
        <v>100</v>
      </c>
      <c r="H189" s="53"/>
      <c r="I189" s="46"/>
    </row>
    <row r="190" spans="1:9" ht="16.5" customHeight="1" x14ac:dyDescent="0.25">
      <c r="A190" s="58" t="s">
        <v>399</v>
      </c>
      <c r="B190" s="59" t="s">
        <v>315</v>
      </c>
      <c r="C190" s="56" t="s">
        <v>555</v>
      </c>
      <c r="D190" s="60">
        <v>24656.28</v>
      </c>
      <c r="E190" s="60">
        <v>23129.57</v>
      </c>
      <c r="F190" s="61">
        <f>F191</f>
        <v>24656.28</v>
      </c>
      <c r="G190" s="44">
        <f t="shared" si="2"/>
        <v>100</v>
      </c>
      <c r="H190" s="53"/>
      <c r="I190" s="46"/>
    </row>
    <row r="191" spans="1:9" ht="33.75" customHeight="1" x14ac:dyDescent="0.25">
      <c r="A191" s="58" t="s">
        <v>401</v>
      </c>
      <c r="B191" s="59" t="s">
        <v>315</v>
      </c>
      <c r="C191" s="56" t="s">
        <v>556</v>
      </c>
      <c r="D191" s="60">
        <v>24656.28</v>
      </c>
      <c r="E191" s="60">
        <v>23129.57</v>
      </c>
      <c r="F191" s="61">
        <v>24656.28</v>
      </c>
      <c r="G191" s="44">
        <f t="shared" si="2"/>
        <v>100</v>
      </c>
      <c r="H191" s="53"/>
      <c r="I191" s="46"/>
    </row>
    <row r="192" spans="1:9" ht="16.5" customHeight="1" x14ac:dyDescent="0.25">
      <c r="A192" s="58" t="s">
        <v>356</v>
      </c>
      <c r="B192" s="59" t="s">
        <v>315</v>
      </c>
      <c r="C192" s="56" t="s">
        <v>557</v>
      </c>
      <c r="D192" s="60">
        <v>325896.58</v>
      </c>
      <c r="E192" s="60">
        <v>232202.5</v>
      </c>
      <c r="F192" s="61">
        <f>F193+F194</f>
        <v>325896.58</v>
      </c>
      <c r="G192" s="44">
        <f t="shared" si="2"/>
        <v>100</v>
      </c>
      <c r="H192" s="53"/>
      <c r="I192" s="46"/>
    </row>
    <row r="193" spans="1:9" ht="17.25" customHeight="1" x14ac:dyDescent="0.25">
      <c r="A193" s="58" t="s">
        <v>358</v>
      </c>
      <c r="B193" s="59" t="s">
        <v>315</v>
      </c>
      <c r="C193" s="56" t="s">
        <v>558</v>
      </c>
      <c r="D193" s="60">
        <v>310096.08</v>
      </c>
      <c r="E193" s="60">
        <v>216402</v>
      </c>
      <c r="F193" s="61">
        <v>310096.08</v>
      </c>
      <c r="G193" s="44">
        <f t="shared" si="2"/>
        <v>100</v>
      </c>
      <c r="H193" s="53"/>
      <c r="I193" s="46"/>
    </row>
    <row r="194" spans="1:9" ht="15" customHeight="1" x14ac:dyDescent="0.25">
      <c r="A194" s="58" t="s">
        <v>361</v>
      </c>
      <c r="B194" s="59" t="s">
        <v>315</v>
      </c>
      <c r="C194" s="56" t="s">
        <v>559</v>
      </c>
      <c r="D194" s="60">
        <v>15800.5</v>
      </c>
      <c r="E194" s="60">
        <v>15800.5</v>
      </c>
      <c r="F194" s="61">
        <v>15800.5</v>
      </c>
      <c r="G194" s="44">
        <f t="shared" si="2"/>
        <v>100</v>
      </c>
      <c r="H194" s="53"/>
      <c r="I194" s="46"/>
    </row>
    <row r="195" spans="1:9" ht="19.5" customHeight="1" x14ac:dyDescent="0.25">
      <c r="A195" s="58" t="s">
        <v>560</v>
      </c>
      <c r="B195" s="59" t="s">
        <v>315</v>
      </c>
      <c r="C195" s="56" t="s">
        <v>561</v>
      </c>
      <c r="D195" s="60">
        <v>44349701.840000004</v>
      </c>
      <c r="E195" s="60">
        <v>19004932.48</v>
      </c>
      <c r="F195" s="61">
        <f>F196+F201+F205+F214</f>
        <v>44255842.840000004</v>
      </c>
      <c r="G195" s="44">
        <f t="shared" si="2"/>
        <v>99.788366108212813</v>
      </c>
      <c r="H195" s="53"/>
      <c r="I195" s="46"/>
    </row>
    <row r="196" spans="1:9" ht="50.25" customHeight="1" x14ac:dyDescent="0.25">
      <c r="A196" s="58" t="s">
        <v>320</v>
      </c>
      <c r="B196" s="59" t="s">
        <v>315</v>
      </c>
      <c r="C196" s="56" t="s">
        <v>562</v>
      </c>
      <c r="D196" s="60">
        <v>9743013.2100000009</v>
      </c>
      <c r="E196" s="60">
        <v>5829717.5499999998</v>
      </c>
      <c r="F196" s="61">
        <f>F197</f>
        <v>9736298.2100000009</v>
      </c>
      <c r="G196" s="44">
        <f t="shared" si="2"/>
        <v>99.931078816632336</v>
      </c>
      <c r="H196" s="53"/>
      <c r="I196" s="46"/>
    </row>
    <row r="197" spans="1:9" ht="18" customHeight="1" x14ac:dyDescent="0.25">
      <c r="A197" s="58" t="s">
        <v>381</v>
      </c>
      <c r="B197" s="59" t="s">
        <v>315</v>
      </c>
      <c r="C197" s="56" t="s">
        <v>563</v>
      </c>
      <c r="D197" s="60">
        <v>9743013.2100000009</v>
      </c>
      <c r="E197" s="60">
        <v>5829717.5499999998</v>
      </c>
      <c r="F197" s="61">
        <f>F198+F199+F200</f>
        <v>9736298.2100000009</v>
      </c>
      <c r="G197" s="44">
        <f t="shared" si="2"/>
        <v>99.931078816632336</v>
      </c>
      <c r="H197" s="53"/>
      <c r="I197" s="46"/>
    </row>
    <row r="198" spans="1:9" ht="14.25" customHeight="1" x14ac:dyDescent="0.25">
      <c r="A198" s="58" t="s">
        <v>383</v>
      </c>
      <c r="B198" s="59" t="s">
        <v>315</v>
      </c>
      <c r="C198" s="56" t="s">
        <v>564</v>
      </c>
      <c r="D198" s="60">
        <v>7467774.1600000001</v>
      </c>
      <c r="E198" s="60">
        <v>4469832.76</v>
      </c>
      <c r="F198" s="61">
        <v>7467774.1600000001</v>
      </c>
      <c r="G198" s="44">
        <f t="shared" si="2"/>
        <v>100</v>
      </c>
      <c r="H198" s="53"/>
      <c r="I198" s="46"/>
    </row>
    <row r="199" spans="1:9" ht="24" customHeight="1" x14ac:dyDescent="0.25">
      <c r="A199" s="58" t="s">
        <v>385</v>
      </c>
      <c r="B199" s="59" t="s">
        <v>315</v>
      </c>
      <c r="C199" s="56" t="s">
        <v>565</v>
      </c>
      <c r="D199" s="60">
        <v>20140</v>
      </c>
      <c r="E199" s="60">
        <v>13425</v>
      </c>
      <c r="F199" s="61">
        <v>13425</v>
      </c>
      <c r="G199" s="44">
        <f t="shared" si="2"/>
        <v>66.658391261171801</v>
      </c>
      <c r="H199" s="53"/>
      <c r="I199" s="46"/>
    </row>
    <row r="200" spans="1:9" ht="25.5" customHeight="1" x14ac:dyDescent="0.25">
      <c r="A200" s="58" t="s">
        <v>387</v>
      </c>
      <c r="B200" s="59" t="s">
        <v>315</v>
      </c>
      <c r="C200" s="56" t="s">
        <v>566</v>
      </c>
      <c r="D200" s="60">
        <v>2255099.0499999998</v>
      </c>
      <c r="E200" s="60">
        <v>1346459.79</v>
      </c>
      <c r="F200" s="61">
        <v>2255099.0499999998</v>
      </c>
      <c r="G200" s="44">
        <f t="shared" ref="G200:G263" si="3">F200*100/D200</f>
        <v>100</v>
      </c>
      <c r="H200" s="53"/>
      <c r="I200" s="46"/>
    </row>
    <row r="201" spans="1:9" ht="19.5" customHeight="1" x14ac:dyDescent="0.25">
      <c r="A201" s="58" t="s">
        <v>338</v>
      </c>
      <c r="B201" s="59" t="s">
        <v>315</v>
      </c>
      <c r="C201" s="56" t="s">
        <v>567</v>
      </c>
      <c r="D201" s="60">
        <v>4732135.2699999996</v>
      </c>
      <c r="E201" s="60">
        <v>2270252.66</v>
      </c>
      <c r="F201" s="61">
        <f>F202</f>
        <v>4732135.2699999996</v>
      </c>
      <c r="G201" s="44">
        <f t="shared" si="3"/>
        <v>100</v>
      </c>
      <c r="H201" s="53"/>
      <c r="I201" s="46"/>
    </row>
    <row r="202" spans="1:9" ht="16.5" customHeight="1" x14ac:dyDescent="0.25">
      <c r="A202" s="58" t="s">
        <v>340</v>
      </c>
      <c r="B202" s="59" t="s">
        <v>315</v>
      </c>
      <c r="C202" s="56" t="s">
        <v>568</v>
      </c>
      <c r="D202" s="60">
        <v>4732135.2699999996</v>
      </c>
      <c r="E202" s="60">
        <v>2270252.66</v>
      </c>
      <c r="F202" s="61">
        <f>F203+F204</f>
        <v>4732135.2699999996</v>
      </c>
      <c r="G202" s="44">
        <f t="shared" si="3"/>
        <v>100</v>
      </c>
      <c r="H202" s="53"/>
      <c r="I202" s="46"/>
    </row>
    <row r="203" spans="1:9" ht="17.25" customHeight="1" x14ac:dyDescent="0.25">
      <c r="A203" s="58" t="s">
        <v>342</v>
      </c>
      <c r="B203" s="59" t="s">
        <v>315</v>
      </c>
      <c r="C203" s="56" t="s">
        <v>569</v>
      </c>
      <c r="D203" s="60">
        <v>4394991.2699999996</v>
      </c>
      <c r="E203" s="60">
        <v>2134655.87</v>
      </c>
      <c r="F203" s="61">
        <v>4394991.2699999996</v>
      </c>
      <c r="G203" s="44">
        <f t="shared" si="3"/>
        <v>100</v>
      </c>
      <c r="H203" s="53"/>
      <c r="I203" s="46"/>
    </row>
    <row r="204" spans="1:9" ht="21.75" customHeight="1" x14ac:dyDescent="0.25">
      <c r="A204" s="58" t="s">
        <v>353</v>
      </c>
      <c r="B204" s="59" t="s">
        <v>315</v>
      </c>
      <c r="C204" s="56" t="s">
        <v>570</v>
      </c>
      <c r="D204" s="60">
        <v>337144</v>
      </c>
      <c r="E204" s="60">
        <v>135596.79</v>
      </c>
      <c r="F204" s="61">
        <v>337144</v>
      </c>
      <c r="G204" s="44">
        <f t="shared" si="3"/>
        <v>100</v>
      </c>
      <c r="H204" s="53"/>
      <c r="I204" s="46"/>
    </row>
    <row r="205" spans="1:9" ht="30" customHeight="1" x14ac:dyDescent="0.25">
      <c r="A205" s="58" t="s">
        <v>571</v>
      </c>
      <c r="B205" s="59" t="s">
        <v>315</v>
      </c>
      <c r="C205" s="56" t="s">
        <v>572</v>
      </c>
      <c r="D205" s="60">
        <v>29830267.359999999</v>
      </c>
      <c r="E205" s="60">
        <v>10888487.27</v>
      </c>
      <c r="F205" s="61">
        <f>F206</f>
        <v>29787409.359999999</v>
      </c>
      <c r="G205" s="44">
        <f t="shared" si="3"/>
        <v>99.856327134172901</v>
      </c>
      <c r="H205" s="53"/>
      <c r="I205" s="46"/>
    </row>
    <row r="206" spans="1:9" ht="20.25" customHeight="1" x14ac:dyDescent="0.25">
      <c r="A206" s="58" t="s">
        <v>573</v>
      </c>
      <c r="B206" s="59" t="s">
        <v>315</v>
      </c>
      <c r="C206" s="56" t="s">
        <v>574</v>
      </c>
      <c r="D206" s="60">
        <v>29801695.359999999</v>
      </c>
      <c r="E206" s="60">
        <v>10888487.27</v>
      </c>
      <c r="F206" s="61">
        <f>F207+F208+F209</f>
        <v>29787409.359999999</v>
      </c>
      <c r="G206" s="44">
        <f t="shared" si="3"/>
        <v>99.952063129874233</v>
      </c>
      <c r="H206" s="53"/>
      <c r="I206" s="46"/>
    </row>
    <row r="207" spans="1:9" ht="18" customHeight="1" x14ac:dyDescent="0.25">
      <c r="A207" s="58" t="s">
        <v>575</v>
      </c>
      <c r="B207" s="59" t="s">
        <v>315</v>
      </c>
      <c r="C207" s="56" t="s">
        <v>576</v>
      </c>
      <c r="D207" s="60">
        <v>10291815.439999999</v>
      </c>
      <c r="E207" s="60">
        <v>115576.34</v>
      </c>
      <c r="F207" s="61">
        <v>10291815.439999999</v>
      </c>
      <c r="G207" s="44">
        <f t="shared" si="3"/>
        <v>100</v>
      </c>
      <c r="H207" s="53"/>
      <c r="I207" s="46"/>
    </row>
    <row r="208" spans="1:9" ht="48.75" customHeight="1" x14ac:dyDescent="0.25">
      <c r="A208" s="58" t="s">
        <v>577</v>
      </c>
      <c r="B208" s="59" t="s">
        <v>315</v>
      </c>
      <c r="C208" s="56" t="s">
        <v>578</v>
      </c>
      <c r="D208" s="60">
        <v>19495593.920000002</v>
      </c>
      <c r="E208" s="60">
        <v>10772910.93</v>
      </c>
      <c r="F208" s="61">
        <v>19495593.920000002</v>
      </c>
      <c r="G208" s="44">
        <f t="shared" si="3"/>
        <v>100</v>
      </c>
      <c r="H208" s="53"/>
      <c r="I208" s="46"/>
    </row>
    <row r="209" spans="1:9" ht="62.25" customHeight="1" x14ac:dyDescent="0.25">
      <c r="A209" s="58" t="s">
        <v>579</v>
      </c>
      <c r="B209" s="59" t="s">
        <v>315</v>
      </c>
      <c r="C209" s="56" t="s">
        <v>580</v>
      </c>
      <c r="D209" s="60">
        <v>14286</v>
      </c>
      <c r="E209" s="60" t="s">
        <v>10</v>
      </c>
      <c r="F209" s="61">
        <v>0</v>
      </c>
      <c r="G209" s="44">
        <f t="shared" si="3"/>
        <v>0</v>
      </c>
      <c r="H209" s="53"/>
      <c r="I209" s="46"/>
    </row>
    <row r="210" spans="1:9" ht="17.25" customHeight="1" x14ac:dyDescent="0.25">
      <c r="A210" s="58" t="s">
        <v>581</v>
      </c>
      <c r="B210" s="59" t="s">
        <v>315</v>
      </c>
      <c r="C210" s="56" t="s">
        <v>582</v>
      </c>
      <c r="D210" s="60">
        <v>14286</v>
      </c>
      <c r="E210" s="60" t="s">
        <v>10</v>
      </c>
      <c r="F210" s="61">
        <f>F211</f>
        <v>0</v>
      </c>
      <c r="G210" s="44">
        <f t="shared" si="3"/>
        <v>0</v>
      </c>
      <c r="H210" s="53"/>
      <c r="I210" s="46"/>
    </row>
    <row r="211" spans="1:9" ht="56.25" customHeight="1" x14ac:dyDescent="0.25">
      <c r="A211" s="58" t="s">
        <v>583</v>
      </c>
      <c r="B211" s="59" t="s">
        <v>315</v>
      </c>
      <c r="C211" s="56" t="s">
        <v>584</v>
      </c>
      <c r="D211" s="60">
        <v>14286</v>
      </c>
      <c r="E211" s="60" t="s">
        <v>10</v>
      </c>
      <c r="F211" s="61">
        <v>0</v>
      </c>
      <c r="G211" s="44">
        <f t="shared" si="3"/>
        <v>0</v>
      </c>
      <c r="H211" s="53"/>
      <c r="I211" s="46"/>
    </row>
    <row r="212" spans="1:9" ht="39.75" customHeight="1" x14ac:dyDescent="0.25">
      <c r="A212" s="58" t="s">
        <v>585</v>
      </c>
      <c r="B212" s="59" t="s">
        <v>315</v>
      </c>
      <c r="C212" s="56" t="s">
        <v>586</v>
      </c>
      <c r="D212" s="60">
        <v>14286</v>
      </c>
      <c r="E212" s="60" t="s">
        <v>10</v>
      </c>
      <c r="F212" s="61">
        <f>F213</f>
        <v>0</v>
      </c>
      <c r="G212" s="44">
        <f t="shared" si="3"/>
        <v>0</v>
      </c>
      <c r="H212" s="53"/>
      <c r="I212" s="46"/>
    </row>
    <row r="213" spans="1:9" ht="44.25" customHeight="1" x14ac:dyDescent="0.25">
      <c r="A213" s="58" t="s">
        <v>587</v>
      </c>
      <c r="B213" s="59" t="s">
        <v>315</v>
      </c>
      <c r="C213" s="56" t="s">
        <v>588</v>
      </c>
      <c r="D213" s="60">
        <v>14286</v>
      </c>
      <c r="E213" s="60" t="s">
        <v>10</v>
      </c>
      <c r="F213" s="61">
        <v>0</v>
      </c>
      <c r="G213" s="44">
        <f t="shared" si="3"/>
        <v>0</v>
      </c>
      <c r="H213" s="53"/>
      <c r="I213" s="46"/>
    </row>
    <row r="214" spans="1:9" ht="18" customHeight="1" x14ac:dyDescent="0.25">
      <c r="A214" s="58" t="s">
        <v>354</v>
      </c>
      <c r="B214" s="59" t="s">
        <v>315</v>
      </c>
      <c r="C214" s="56" t="s">
        <v>589</v>
      </c>
      <c r="D214" s="60">
        <v>44286</v>
      </c>
      <c r="E214" s="60">
        <v>16475</v>
      </c>
      <c r="F214" s="61">
        <f>F215</f>
        <v>0</v>
      </c>
      <c r="G214" s="44">
        <f t="shared" si="3"/>
        <v>0</v>
      </c>
      <c r="H214" s="53"/>
      <c r="I214" s="46"/>
    </row>
    <row r="215" spans="1:9" ht="27.75" customHeight="1" x14ac:dyDescent="0.25">
      <c r="A215" s="58" t="s">
        <v>461</v>
      </c>
      <c r="B215" s="59" t="s">
        <v>315</v>
      </c>
      <c r="C215" s="56" t="s">
        <v>590</v>
      </c>
      <c r="D215" s="60">
        <v>14286</v>
      </c>
      <c r="E215" s="60" t="s">
        <v>10</v>
      </c>
      <c r="F215" s="61">
        <f>F216</f>
        <v>0</v>
      </c>
      <c r="G215" s="44">
        <f t="shared" si="3"/>
        <v>0</v>
      </c>
      <c r="H215" s="53"/>
      <c r="I215" s="46"/>
    </row>
    <row r="216" spans="1:9" ht="39" customHeight="1" x14ac:dyDescent="0.25">
      <c r="A216" s="58" t="s">
        <v>587</v>
      </c>
      <c r="B216" s="59" t="s">
        <v>315</v>
      </c>
      <c r="C216" s="56" t="s">
        <v>591</v>
      </c>
      <c r="D216" s="60">
        <v>14286</v>
      </c>
      <c r="E216" s="60" t="s">
        <v>10</v>
      </c>
      <c r="F216" s="61">
        <v>0</v>
      </c>
      <c r="G216" s="44">
        <f t="shared" si="3"/>
        <v>0</v>
      </c>
      <c r="H216" s="53"/>
      <c r="I216" s="46"/>
    </row>
    <row r="217" spans="1:9" ht="18" customHeight="1" x14ac:dyDescent="0.25">
      <c r="A217" s="58" t="s">
        <v>356</v>
      </c>
      <c r="B217" s="59" t="s">
        <v>315</v>
      </c>
      <c r="C217" s="56" t="s">
        <v>592</v>
      </c>
      <c r="D217" s="60">
        <v>30000</v>
      </c>
      <c r="E217" s="60">
        <v>16475</v>
      </c>
      <c r="F217" s="61">
        <f>F218+F219</f>
        <v>30000</v>
      </c>
      <c r="G217" s="44">
        <f t="shared" si="3"/>
        <v>100</v>
      </c>
      <c r="H217" s="53"/>
      <c r="I217" s="46"/>
    </row>
    <row r="218" spans="1:9" ht="15.75" customHeight="1" x14ac:dyDescent="0.25">
      <c r="A218" s="58" t="s">
        <v>358</v>
      </c>
      <c r="B218" s="59" t="s">
        <v>315</v>
      </c>
      <c r="C218" s="56" t="s">
        <v>593</v>
      </c>
      <c r="D218" s="60">
        <v>24000</v>
      </c>
      <c r="E218" s="60">
        <v>16325</v>
      </c>
      <c r="F218" s="61">
        <v>24000</v>
      </c>
      <c r="G218" s="44">
        <f t="shared" si="3"/>
        <v>100</v>
      </c>
      <c r="H218" s="53"/>
      <c r="I218" s="46"/>
    </row>
    <row r="219" spans="1:9" ht="17.25" customHeight="1" x14ac:dyDescent="0.25">
      <c r="A219" s="58" t="s">
        <v>361</v>
      </c>
      <c r="B219" s="59" t="s">
        <v>315</v>
      </c>
      <c r="C219" s="56" t="s">
        <v>594</v>
      </c>
      <c r="D219" s="60">
        <v>6000</v>
      </c>
      <c r="E219" s="60">
        <v>150</v>
      </c>
      <c r="F219" s="61">
        <v>6000</v>
      </c>
      <c r="G219" s="44">
        <f t="shared" si="3"/>
        <v>100</v>
      </c>
      <c r="H219" s="53"/>
      <c r="I219" s="46"/>
    </row>
    <row r="220" spans="1:9" ht="24" customHeight="1" x14ac:dyDescent="0.25">
      <c r="A220" s="58" t="s">
        <v>595</v>
      </c>
      <c r="B220" s="59" t="s">
        <v>315</v>
      </c>
      <c r="C220" s="56" t="s">
        <v>596</v>
      </c>
      <c r="D220" s="60">
        <v>118400</v>
      </c>
      <c r="E220" s="60">
        <v>67890.100000000006</v>
      </c>
      <c r="F220" s="61">
        <f>F221+F224</f>
        <v>118400</v>
      </c>
      <c r="G220" s="44">
        <f t="shared" si="3"/>
        <v>100</v>
      </c>
      <c r="H220" s="53"/>
      <c r="I220" s="46"/>
    </row>
    <row r="221" spans="1:9" ht="19.5" customHeight="1" x14ac:dyDescent="0.25">
      <c r="A221" s="58" t="s">
        <v>338</v>
      </c>
      <c r="B221" s="59" t="s">
        <v>315</v>
      </c>
      <c r="C221" s="56" t="s">
        <v>597</v>
      </c>
      <c r="D221" s="60">
        <v>90700</v>
      </c>
      <c r="E221" s="60">
        <v>51900</v>
      </c>
      <c r="F221" s="61">
        <f>F222</f>
        <v>90700</v>
      </c>
      <c r="G221" s="44">
        <f t="shared" si="3"/>
        <v>100</v>
      </c>
      <c r="H221" s="53"/>
      <c r="I221" s="46"/>
    </row>
    <row r="222" spans="1:9" ht="26.25" customHeight="1" x14ac:dyDescent="0.25">
      <c r="A222" s="58" t="s">
        <v>340</v>
      </c>
      <c r="B222" s="59" t="s">
        <v>315</v>
      </c>
      <c r="C222" s="56" t="s">
        <v>598</v>
      </c>
      <c r="D222" s="60">
        <v>90700</v>
      </c>
      <c r="E222" s="60">
        <v>51900</v>
      </c>
      <c r="F222" s="61">
        <f>F223</f>
        <v>90700</v>
      </c>
      <c r="G222" s="44">
        <f t="shared" si="3"/>
        <v>100</v>
      </c>
      <c r="H222" s="53"/>
      <c r="I222" s="46"/>
    </row>
    <row r="223" spans="1:9" ht="18" customHeight="1" x14ac:dyDescent="0.25">
      <c r="A223" s="58" t="s">
        <v>342</v>
      </c>
      <c r="B223" s="59" t="s">
        <v>315</v>
      </c>
      <c r="C223" s="56" t="s">
        <v>599</v>
      </c>
      <c r="D223" s="60">
        <v>90700</v>
      </c>
      <c r="E223" s="60">
        <v>51900</v>
      </c>
      <c r="F223" s="61">
        <v>90700</v>
      </c>
      <c r="G223" s="44">
        <f t="shared" si="3"/>
        <v>100</v>
      </c>
      <c r="H223" s="53"/>
      <c r="I223" s="46"/>
    </row>
    <row r="224" spans="1:9" ht="25.5" customHeight="1" x14ac:dyDescent="0.25">
      <c r="A224" s="58" t="s">
        <v>571</v>
      </c>
      <c r="B224" s="59" t="s">
        <v>315</v>
      </c>
      <c r="C224" s="56" t="s">
        <v>600</v>
      </c>
      <c r="D224" s="60">
        <v>27700</v>
      </c>
      <c r="E224" s="60">
        <v>15990.1</v>
      </c>
      <c r="F224" s="61">
        <f>F225</f>
        <v>27700</v>
      </c>
      <c r="G224" s="44">
        <f t="shared" si="3"/>
        <v>100</v>
      </c>
      <c r="H224" s="53"/>
      <c r="I224" s="46"/>
    </row>
    <row r="225" spans="1:9" ht="17.25" customHeight="1" x14ac:dyDescent="0.25">
      <c r="A225" s="58" t="s">
        <v>573</v>
      </c>
      <c r="B225" s="59" t="s">
        <v>315</v>
      </c>
      <c r="C225" s="56" t="s">
        <v>601</v>
      </c>
      <c r="D225" s="60">
        <v>27700</v>
      </c>
      <c r="E225" s="60">
        <v>15990.1</v>
      </c>
      <c r="F225" s="61">
        <f>F226</f>
        <v>27700</v>
      </c>
      <c r="G225" s="44">
        <f t="shared" si="3"/>
        <v>100</v>
      </c>
      <c r="H225" s="53"/>
      <c r="I225" s="46"/>
    </row>
    <row r="226" spans="1:9" ht="15.75" customHeight="1" x14ac:dyDescent="0.25">
      <c r="A226" s="58" t="s">
        <v>575</v>
      </c>
      <c r="B226" s="59" t="s">
        <v>315</v>
      </c>
      <c r="C226" s="56" t="s">
        <v>602</v>
      </c>
      <c r="D226" s="60">
        <v>27700</v>
      </c>
      <c r="E226" s="60">
        <v>15990.1</v>
      </c>
      <c r="F226" s="61">
        <v>27700</v>
      </c>
      <c r="G226" s="44">
        <f t="shared" si="3"/>
        <v>100</v>
      </c>
      <c r="H226" s="53"/>
      <c r="I226" s="46"/>
    </row>
    <row r="227" spans="1:9" ht="18" customHeight="1" x14ac:dyDescent="0.25">
      <c r="A227" s="58" t="s">
        <v>603</v>
      </c>
      <c r="B227" s="59" t="s">
        <v>315</v>
      </c>
      <c r="C227" s="56" t="s">
        <v>604</v>
      </c>
      <c r="D227" s="60">
        <v>950765.01</v>
      </c>
      <c r="E227" s="60">
        <v>796764.98</v>
      </c>
      <c r="F227" s="61">
        <f>F228+F231</f>
        <v>950765.01</v>
      </c>
      <c r="G227" s="44">
        <f t="shared" si="3"/>
        <v>100</v>
      </c>
      <c r="H227" s="53"/>
      <c r="I227" s="46"/>
    </row>
    <row r="228" spans="1:9" ht="24" customHeight="1" x14ac:dyDescent="0.25">
      <c r="A228" s="58" t="s">
        <v>338</v>
      </c>
      <c r="B228" s="59" t="s">
        <v>315</v>
      </c>
      <c r="C228" s="56" t="s">
        <v>605</v>
      </c>
      <c r="D228" s="60">
        <v>697000</v>
      </c>
      <c r="E228" s="60">
        <v>569160.74</v>
      </c>
      <c r="F228" s="61">
        <f>F229</f>
        <v>697000</v>
      </c>
      <c r="G228" s="44">
        <f t="shared" si="3"/>
        <v>100</v>
      </c>
      <c r="H228" s="53"/>
      <c r="I228" s="46"/>
    </row>
    <row r="229" spans="1:9" ht="31.5" customHeight="1" x14ac:dyDescent="0.25">
      <c r="A229" s="58" t="s">
        <v>340</v>
      </c>
      <c r="B229" s="59" t="s">
        <v>315</v>
      </c>
      <c r="C229" s="56" t="s">
        <v>606</v>
      </c>
      <c r="D229" s="60">
        <v>697000</v>
      </c>
      <c r="E229" s="60">
        <v>569160.74</v>
      </c>
      <c r="F229" s="61">
        <f>F230</f>
        <v>697000</v>
      </c>
      <c r="G229" s="44">
        <f t="shared" si="3"/>
        <v>100</v>
      </c>
      <c r="H229" s="53"/>
      <c r="I229" s="46"/>
    </row>
    <row r="230" spans="1:9" ht="20.25" customHeight="1" x14ac:dyDescent="0.25">
      <c r="A230" s="58" t="s">
        <v>342</v>
      </c>
      <c r="B230" s="59" t="s">
        <v>315</v>
      </c>
      <c r="C230" s="56" t="s">
        <v>607</v>
      </c>
      <c r="D230" s="60">
        <v>697000</v>
      </c>
      <c r="E230" s="60">
        <v>569160.74</v>
      </c>
      <c r="F230" s="61">
        <v>697000</v>
      </c>
      <c r="G230" s="44">
        <f t="shared" si="3"/>
        <v>100</v>
      </c>
      <c r="H230" s="53"/>
      <c r="I230" s="46"/>
    </row>
    <row r="231" spans="1:9" ht="28.5" customHeight="1" x14ac:dyDescent="0.25">
      <c r="A231" s="58" t="s">
        <v>571</v>
      </c>
      <c r="B231" s="59" t="s">
        <v>315</v>
      </c>
      <c r="C231" s="56" t="s">
        <v>608</v>
      </c>
      <c r="D231" s="60">
        <v>253765.01</v>
      </c>
      <c r="E231" s="60">
        <v>227604.24</v>
      </c>
      <c r="F231" s="61">
        <f>F232</f>
        <v>253765.01</v>
      </c>
      <c r="G231" s="44">
        <f t="shared" si="3"/>
        <v>100</v>
      </c>
      <c r="H231" s="53"/>
      <c r="I231" s="46"/>
    </row>
    <row r="232" spans="1:9" ht="17.25" customHeight="1" x14ac:dyDescent="0.25">
      <c r="A232" s="58" t="s">
        <v>573</v>
      </c>
      <c r="B232" s="59" t="s">
        <v>315</v>
      </c>
      <c r="C232" s="56" t="s">
        <v>609</v>
      </c>
      <c r="D232" s="60">
        <v>253765.01</v>
      </c>
      <c r="E232" s="60">
        <v>227604.24</v>
      </c>
      <c r="F232" s="61">
        <f>F233</f>
        <v>253765.01</v>
      </c>
      <c r="G232" s="44">
        <f t="shared" si="3"/>
        <v>100</v>
      </c>
      <c r="H232" s="53"/>
      <c r="I232" s="46"/>
    </row>
    <row r="233" spans="1:9" ht="15" customHeight="1" x14ac:dyDescent="0.25">
      <c r="A233" s="58" t="s">
        <v>575</v>
      </c>
      <c r="B233" s="59" t="s">
        <v>315</v>
      </c>
      <c r="C233" s="56" t="s">
        <v>610</v>
      </c>
      <c r="D233" s="60">
        <v>253765.01</v>
      </c>
      <c r="E233" s="60">
        <v>227604.24</v>
      </c>
      <c r="F233" s="61">
        <v>253765.01</v>
      </c>
      <c r="G233" s="44">
        <f t="shared" si="3"/>
        <v>100</v>
      </c>
      <c r="H233" s="53"/>
      <c r="I233" s="46"/>
    </row>
    <row r="234" spans="1:9" ht="20.25" customHeight="1" x14ac:dyDescent="0.25">
      <c r="A234" s="58" t="s">
        <v>611</v>
      </c>
      <c r="B234" s="59" t="s">
        <v>315</v>
      </c>
      <c r="C234" s="56" t="s">
        <v>612</v>
      </c>
      <c r="D234" s="60">
        <v>18219228.609999999</v>
      </c>
      <c r="E234" s="60">
        <v>11665149.800000001</v>
      </c>
      <c r="F234" s="61">
        <f>F235+F242+F246</f>
        <v>18219228.583999995</v>
      </c>
      <c r="G234" s="44">
        <f t="shared" si="3"/>
        <v>99.999999857293616</v>
      </c>
      <c r="H234" s="53"/>
      <c r="I234" s="46"/>
    </row>
    <row r="235" spans="1:9" ht="39" customHeight="1" x14ac:dyDescent="0.25">
      <c r="A235" s="58" t="s">
        <v>320</v>
      </c>
      <c r="B235" s="59" t="s">
        <v>315</v>
      </c>
      <c r="C235" s="56" t="s">
        <v>613</v>
      </c>
      <c r="D235" s="60">
        <v>14299815.85</v>
      </c>
      <c r="E235" s="60">
        <v>8471250.7699999996</v>
      </c>
      <c r="F235" s="61">
        <f>F236+F239</f>
        <v>14299815.849999998</v>
      </c>
      <c r="G235" s="44">
        <f t="shared" si="3"/>
        <v>99.999999999999986</v>
      </c>
      <c r="H235" s="53"/>
      <c r="I235" s="46"/>
    </row>
    <row r="236" spans="1:9" ht="25.5" customHeight="1" x14ac:dyDescent="0.25">
      <c r="A236" s="58" t="s">
        <v>381</v>
      </c>
      <c r="B236" s="59" t="s">
        <v>315</v>
      </c>
      <c r="C236" s="56" t="s">
        <v>614</v>
      </c>
      <c r="D236" s="60">
        <v>10901175.4</v>
      </c>
      <c r="E236" s="60">
        <v>6520161.9400000004</v>
      </c>
      <c r="F236" s="61">
        <f>F237+F238</f>
        <v>10901175.399999999</v>
      </c>
      <c r="G236" s="44">
        <f t="shared" si="3"/>
        <v>99.999999999999972</v>
      </c>
      <c r="H236" s="53"/>
      <c r="I236" s="46"/>
    </row>
    <row r="237" spans="1:9" ht="17.25" customHeight="1" x14ac:dyDescent="0.25">
      <c r="A237" s="58" t="s">
        <v>383</v>
      </c>
      <c r="B237" s="59" t="s">
        <v>315</v>
      </c>
      <c r="C237" s="56" t="s">
        <v>615</v>
      </c>
      <c r="D237" s="60">
        <v>8392423.8699999992</v>
      </c>
      <c r="E237" s="60">
        <v>5022807.79</v>
      </c>
      <c r="F237" s="61">
        <v>8392423.8699999992</v>
      </c>
      <c r="G237" s="44">
        <f t="shared" si="3"/>
        <v>100</v>
      </c>
      <c r="H237" s="53"/>
      <c r="I237" s="46"/>
    </row>
    <row r="238" spans="1:9" ht="33" customHeight="1" x14ac:dyDescent="0.25">
      <c r="A238" s="58" t="s">
        <v>387</v>
      </c>
      <c r="B238" s="59" t="s">
        <v>315</v>
      </c>
      <c r="C238" s="56" t="s">
        <v>616</v>
      </c>
      <c r="D238" s="60">
        <v>2508751.5299999998</v>
      </c>
      <c r="E238" s="60">
        <v>1497354.15</v>
      </c>
      <c r="F238" s="61">
        <v>2508751.5299999998</v>
      </c>
      <c r="G238" s="44">
        <f t="shared" si="3"/>
        <v>100</v>
      </c>
      <c r="H238" s="53"/>
      <c r="I238" s="46"/>
    </row>
    <row r="239" spans="1:9" ht="31.5" customHeight="1" x14ac:dyDescent="0.25">
      <c r="A239" s="58" t="s">
        <v>322</v>
      </c>
      <c r="B239" s="59" t="s">
        <v>315</v>
      </c>
      <c r="C239" s="56" t="s">
        <v>617</v>
      </c>
      <c r="D239" s="60">
        <v>3398640.45</v>
      </c>
      <c r="E239" s="60">
        <v>1951088.83</v>
      </c>
      <c r="F239" s="61">
        <f>F240+F241</f>
        <v>3398640.45</v>
      </c>
      <c r="G239" s="44">
        <f t="shared" si="3"/>
        <v>100</v>
      </c>
      <c r="H239" s="53"/>
      <c r="I239" s="46"/>
    </row>
    <row r="240" spans="1:9" ht="12.75" customHeight="1" x14ac:dyDescent="0.25">
      <c r="A240" s="58" t="s">
        <v>324</v>
      </c>
      <c r="B240" s="59" t="s">
        <v>315</v>
      </c>
      <c r="C240" s="56" t="s">
        <v>618</v>
      </c>
      <c r="D240" s="60">
        <v>2614162.83</v>
      </c>
      <c r="E240" s="60">
        <v>1521059.27</v>
      </c>
      <c r="F240" s="61">
        <v>2614162.83</v>
      </c>
      <c r="G240" s="44">
        <f t="shared" si="3"/>
        <v>100</v>
      </c>
      <c r="H240" s="53"/>
      <c r="I240" s="46"/>
    </row>
    <row r="241" spans="1:9" ht="38.25" customHeight="1" x14ac:dyDescent="0.25">
      <c r="A241" s="58" t="s">
        <v>328</v>
      </c>
      <c r="B241" s="59" t="s">
        <v>315</v>
      </c>
      <c r="C241" s="56" t="s">
        <v>619</v>
      </c>
      <c r="D241" s="60">
        <v>784477.62</v>
      </c>
      <c r="E241" s="60">
        <v>430029.56</v>
      </c>
      <c r="F241" s="61">
        <v>784477.62</v>
      </c>
      <c r="G241" s="44">
        <f t="shared" si="3"/>
        <v>100</v>
      </c>
      <c r="H241" s="53"/>
      <c r="I241" s="46"/>
    </row>
    <row r="242" spans="1:9" ht="26.25" customHeight="1" x14ac:dyDescent="0.25">
      <c r="A242" s="58" t="s">
        <v>338</v>
      </c>
      <c r="B242" s="59" t="s">
        <v>315</v>
      </c>
      <c r="C242" s="56" t="s">
        <v>620</v>
      </c>
      <c r="D242" s="60">
        <v>3888836.45</v>
      </c>
      <c r="E242" s="60">
        <v>3175034.72</v>
      </c>
      <c r="F242" s="61">
        <f>F243</f>
        <v>3888836.4240000001</v>
      </c>
      <c r="G242" s="44">
        <f t="shared" si="3"/>
        <v>99.999999331419559</v>
      </c>
      <c r="H242" s="53"/>
      <c r="I242" s="46"/>
    </row>
    <row r="243" spans="1:9" ht="30.75" customHeight="1" x14ac:dyDescent="0.25">
      <c r="A243" s="58" t="s">
        <v>340</v>
      </c>
      <c r="B243" s="59" t="s">
        <v>315</v>
      </c>
      <c r="C243" s="56" t="s">
        <v>621</v>
      </c>
      <c r="D243" s="60">
        <v>3888836.45</v>
      </c>
      <c r="E243" s="60">
        <v>3175034.72</v>
      </c>
      <c r="F243" s="61">
        <f>F244+F245</f>
        <v>3888836.4240000001</v>
      </c>
      <c r="G243" s="44">
        <f t="shared" si="3"/>
        <v>99.999999331419559</v>
      </c>
      <c r="H243" s="53"/>
      <c r="I243" s="46"/>
    </row>
    <row r="244" spans="1:9" ht="22.5" customHeight="1" x14ac:dyDescent="0.25">
      <c r="A244" s="58" t="s">
        <v>342</v>
      </c>
      <c r="B244" s="59" t="s">
        <v>315</v>
      </c>
      <c r="C244" s="56" t="s">
        <v>622</v>
      </c>
      <c r="D244" s="60">
        <v>2899824.24</v>
      </c>
      <c r="E244" s="60">
        <v>2232993.21</v>
      </c>
      <c r="F244" s="61">
        <v>2899824.2140000002</v>
      </c>
      <c r="G244" s="44">
        <f t="shared" si="3"/>
        <v>99.999999103393947</v>
      </c>
      <c r="H244" s="53"/>
      <c r="I244" s="46"/>
    </row>
    <row r="245" spans="1:9" ht="15" customHeight="1" x14ac:dyDescent="0.25">
      <c r="A245" s="58" t="s">
        <v>353</v>
      </c>
      <c r="B245" s="59" t="s">
        <v>315</v>
      </c>
      <c r="C245" s="56" t="s">
        <v>623</v>
      </c>
      <c r="D245" s="60">
        <v>989012.21</v>
      </c>
      <c r="E245" s="60">
        <v>942041.51</v>
      </c>
      <c r="F245" s="61">
        <v>989012.21</v>
      </c>
      <c r="G245" s="44">
        <f t="shared" si="3"/>
        <v>100</v>
      </c>
      <c r="H245" s="53"/>
      <c r="I245" s="46"/>
    </row>
    <row r="246" spans="1:9" ht="12.75" customHeight="1" x14ac:dyDescent="0.25">
      <c r="A246" s="58" t="s">
        <v>354</v>
      </c>
      <c r="B246" s="59" t="s">
        <v>315</v>
      </c>
      <c r="C246" s="56" t="s">
        <v>624</v>
      </c>
      <c r="D246" s="60">
        <v>30576.31</v>
      </c>
      <c r="E246" s="60">
        <v>18864.310000000001</v>
      </c>
      <c r="F246" s="61">
        <f>F247+F249</f>
        <v>30576.31</v>
      </c>
      <c r="G246" s="44">
        <f t="shared" si="3"/>
        <v>100</v>
      </c>
      <c r="H246" s="53"/>
      <c r="I246" s="46"/>
    </row>
    <row r="247" spans="1:9" ht="12.75" customHeight="1" x14ac:dyDescent="0.25">
      <c r="A247" s="58" t="s">
        <v>399</v>
      </c>
      <c r="B247" s="59" t="s">
        <v>315</v>
      </c>
      <c r="C247" s="56" t="s">
        <v>625</v>
      </c>
      <c r="D247" s="60">
        <v>4826.3100000000004</v>
      </c>
      <c r="E247" s="60">
        <v>4826.3100000000004</v>
      </c>
      <c r="F247" s="61">
        <f>F248</f>
        <v>4826.3100000000004</v>
      </c>
      <c r="G247" s="44">
        <f t="shared" si="3"/>
        <v>100</v>
      </c>
      <c r="H247" s="53"/>
      <c r="I247" s="46"/>
    </row>
    <row r="248" spans="1:9" ht="26.25" customHeight="1" x14ac:dyDescent="0.25">
      <c r="A248" s="58" t="s">
        <v>401</v>
      </c>
      <c r="B248" s="59" t="s">
        <v>315</v>
      </c>
      <c r="C248" s="56" t="s">
        <v>626</v>
      </c>
      <c r="D248" s="60">
        <v>4826.3100000000004</v>
      </c>
      <c r="E248" s="60">
        <v>4826.3100000000004</v>
      </c>
      <c r="F248" s="61">
        <v>4826.3100000000004</v>
      </c>
      <c r="G248" s="44">
        <f t="shared" si="3"/>
        <v>100</v>
      </c>
      <c r="H248" s="53"/>
      <c r="I248" s="46"/>
    </row>
    <row r="249" spans="1:9" ht="20.25" customHeight="1" x14ac:dyDescent="0.25">
      <c r="A249" s="58" t="s">
        <v>356</v>
      </c>
      <c r="B249" s="59" t="s">
        <v>315</v>
      </c>
      <c r="C249" s="56" t="s">
        <v>627</v>
      </c>
      <c r="D249" s="60">
        <v>25750</v>
      </c>
      <c r="E249" s="60">
        <v>14038</v>
      </c>
      <c r="F249" s="61">
        <f>F250+F251</f>
        <v>25750</v>
      </c>
      <c r="G249" s="44">
        <f t="shared" si="3"/>
        <v>100</v>
      </c>
      <c r="H249" s="53"/>
      <c r="I249" s="46"/>
    </row>
    <row r="250" spans="1:9" ht="15" customHeight="1" x14ac:dyDescent="0.25">
      <c r="A250" s="58" t="s">
        <v>360</v>
      </c>
      <c r="B250" s="59" t="s">
        <v>315</v>
      </c>
      <c r="C250" s="56" t="s">
        <v>628</v>
      </c>
      <c r="D250" s="60">
        <v>18000</v>
      </c>
      <c r="E250" s="60">
        <v>6288</v>
      </c>
      <c r="F250" s="61">
        <v>18000</v>
      </c>
      <c r="G250" s="44">
        <f t="shared" si="3"/>
        <v>100</v>
      </c>
      <c r="H250" s="53"/>
      <c r="I250" s="46"/>
    </row>
    <row r="251" spans="1:9" ht="22.5" customHeight="1" x14ac:dyDescent="0.25">
      <c r="A251" s="58" t="s">
        <v>361</v>
      </c>
      <c r="B251" s="59" t="s">
        <v>315</v>
      </c>
      <c r="C251" s="56" t="s">
        <v>629</v>
      </c>
      <c r="D251" s="60">
        <v>7750</v>
      </c>
      <c r="E251" s="60">
        <v>7750</v>
      </c>
      <c r="F251" s="61">
        <v>7750</v>
      </c>
      <c r="G251" s="44">
        <f t="shared" si="3"/>
        <v>100</v>
      </c>
      <c r="H251" s="53"/>
      <c r="I251" s="46"/>
    </row>
    <row r="252" spans="1:9" ht="12.75" customHeight="1" x14ac:dyDescent="0.25">
      <c r="A252" s="58" t="s">
        <v>630</v>
      </c>
      <c r="B252" s="59" t="s">
        <v>315</v>
      </c>
      <c r="C252" s="56" t="s">
        <v>631</v>
      </c>
      <c r="D252" s="60">
        <v>3926681.52</v>
      </c>
      <c r="E252" s="60">
        <v>2658335.7400000002</v>
      </c>
      <c r="F252" s="61">
        <f>F253</f>
        <v>3926681.52</v>
      </c>
      <c r="G252" s="44">
        <f t="shared" si="3"/>
        <v>100</v>
      </c>
      <c r="H252" s="53"/>
      <c r="I252" s="46"/>
    </row>
    <row r="253" spans="1:9" ht="15.75" customHeight="1" x14ac:dyDescent="0.25">
      <c r="A253" s="58" t="s">
        <v>632</v>
      </c>
      <c r="B253" s="59" t="s">
        <v>315</v>
      </c>
      <c r="C253" s="56" t="s">
        <v>633</v>
      </c>
      <c r="D253" s="60">
        <v>3926681.52</v>
      </c>
      <c r="E253" s="60">
        <v>2658335.7400000002</v>
      </c>
      <c r="F253" s="61">
        <f>F254+F257</f>
        <v>3926681.52</v>
      </c>
      <c r="G253" s="44">
        <f t="shared" si="3"/>
        <v>100</v>
      </c>
      <c r="H253" s="53"/>
      <c r="I253" s="46"/>
    </row>
    <row r="254" spans="1:9" ht="26.25" customHeight="1" x14ac:dyDescent="0.25">
      <c r="A254" s="58" t="s">
        <v>338</v>
      </c>
      <c r="B254" s="59" t="s">
        <v>315</v>
      </c>
      <c r="C254" s="56" t="s">
        <v>634</v>
      </c>
      <c r="D254" s="60">
        <v>121645.47</v>
      </c>
      <c r="E254" s="60">
        <v>121645.02</v>
      </c>
      <c r="F254" s="61">
        <f>F255</f>
        <v>121645.47</v>
      </c>
      <c r="G254" s="44">
        <f t="shared" si="3"/>
        <v>100</v>
      </c>
      <c r="H254" s="53"/>
      <c r="I254" s="46"/>
    </row>
    <row r="255" spans="1:9" ht="29.25" customHeight="1" x14ac:dyDescent="0.25">
      <c r="A255" s="58" t="s">
        <v>340</v>
      </c>
      <c r="B255" s="59" t="s">
        <v>315</v>
      </c>
      <c r="C255" s="56" t="s">
        <v>635</v>
      </c>
      <c r="D255" s="60">
        <v>121645.47</v>
      </c>
      <c r="E255" s="60">
        <v>121645.02</v>
      </c>
      <c r="F255" s="61">
        <f>F256</f>
        <v>121645.47</v>
      </c>
      <c r="G255" s="44">
        <f t="shared" si="3"/>
        <v>100</v>
      </c>
      <c r="H255" s="53"/>
      <c r="I255" s="46"/>
    </row>
    <row r="256" spans="1:9" ht="22.5" customHeight="1" x14ac:dyDescent="0.25">
      <c r="A256" s="58" t="s">
        <v>342</v>
      </c>
      <c r="B256" s="59" t="s">
        <v>315</v>
      </c>
      <c r="C256" s="56" t="s">
        <v>636</v>
      </c>
      <c r="D256" s="60">
        <v>121645.47</v>
      </c>
      <c r="E256" s="60">
        <v>121645.02</v>
      </c>
      <c r="F256" s="61">
        <v>121645.47</v>
      </c>
      <c r="G256" s="44">
        <f t="shared" si="3"/>
        <v>100</v>
      </c>
      <c r="H256" s="53"/>
      <c r="I256" s="46"/>
    </row>
    <row r="257" spans="1:9" ht="22.5" customHeight="1" x14ac:dyDescent="0.25">
      <c r="A257" s="58" t="s">
        <v>372</v>
      </c>
      <c r="B257" s="59" t="s">
        <v>315</v>
      </c>
      <c r="C257" s="56" t="s">
        <v>637</v>
      </c>
      <c r="D257" s="60">
        <v>3805036.05</v>
      </c>
      <c r="E257" s="60">
        <v>2536690.7200000002</v>
      </c>
      <c r="F257" s="61">
        <f>F258</f>
        <v>3805036.05</v>
      </c>
      <c r="G257" s="44">
        <f t="shared" si="3"/>
        <v>100</v>
      </c>
      <c r="H257" s="53"/>
      <c r="I257" s="46"/>
    </row>
    <row r="258" spans="1:9" ht="19.5" customHeight="1" x14ac:dyDescent="0.25">
      <c r="A258" s="58" t="s">
        <v>283</v>
      </c>
      <c r="B258" s="59" t="s">
        <v>315</v>
      </c>
      <c r="C258" s="56" t="s">
        <v>638</v>
      </c>
      <c r="D258" s="60">
        <v>3805036.05</v>
      </c>
      <c r="E258" s="60">
        <v>2536690.7200000002</v>
      </c>
      <c r="F258" s="61">
        <v>3805036.05</v>
      </c>
      <c r="G258" s="44">
        <f t="shared" si="3"/>
        <v>100</v>
      </c>
      <c r="H258" s="53"/>
      <c r="I258" s="46"/>
    </row>
    <row r="259" spans="1:9" ht="19.5" customHeight="1" x14ac:dyDescent="0.25">
      <c r="A259" s="58" t="s">
        <v>639</v>
      </c>
      <c r="B259" s="59" t="s">
        <v>315</v>
      </c>
      <c r="C259" s="56" t="s">
        <v>640</v>
      </c>
      <c r="D259" s="60">
        <v>12191016.789999999</v>
      </c>
      <c r="E259" s="60">
        <v>10130123</v>
      </c>
      <c r="F259" s="61">
        <f>F260+F264+F268+F281</f>
        <v>12053329.300000001</v>
      </c>
      <c r="G259" s="44">
        <f t="shared" si="3"/>
        <v>98.870582393808689</v>
      </c>
      <c r="H259" s="53"/>
      <c r="I259" s="46"/>
    </row>
    <row r="260" spans="1:9" ht="15.75" customHeight="1" x14ac:dyDescent="0.25">
      <c r="A260" s="58" t="s">
        <v>641</v>
      </c>
      <c r="B260" s="59" t="s">
        <v>315</v>
      </c>
      <c r="C260" s="56" t="s">
        <v>642</v>
      </c>
      <c r="D260" s="60">
        <v>2123920.6800000002</v>
      </c>
      <c r="E260" s="60">
        <v>1574177.21</v>
      </c>
      <c r="F260" s="61">
        <f>F261</f>
        <v>2123920.6800000002</v>
      </c>
      <c r="G260" s="44">
        <f t="shared" si="3"/>
        <v>100</v>
      </c>
      <c r="H260" s="53"/>
      <c r="I260" s="46"/>
    </row>
    <row r="261" spans="1:9" ht="20.25" customHeight="1" x14ac:dyDescent="0.25">
      <c r="A261" s="58" t="s">
        <v>397</v>
      </c>
      <c r="B261" s="59" t="s">
        <v>315</v>
      </c>
      <c r="C261" s="56" t="s">
        <v>643</v>
      </c>
      <c r="D261" s="60">
        <v>2123920.6800000002</v>
      </c>
      <c r="E261" s="60">
        <v>1574177.21</v>
      </c>
      <c r="F261" s="61">
        <f>F262</f>
        <v>2123920.6800000002</v>
      </c>
      <c r="G261" s="44">
        <f t="shared" si="3"/>
        <v>100</v>
      </c>
      <c r="H261" s="53"/>
      <c r="I261" s="46"/>
    </row>
    <row r="262" spans="1:9" ht="26.25" customHeight="1" x14ac:dyDescent="0.25">
      <c r="A262" s="58" t="s">
        <v>550</v>
      </c>
      <c r="B262" s="59" t="s">
        <v>315</v>
      </c>
      <c r="C262" s="56" t="s">
        <v>644</v>
      </c>
      <c r="D262" s="60">
        <v>2123920.6800000002</v>
      </c>
      <c r="E262" s="60">
        <v>1574177.21</v>
      </c>
      <c r="F262" s="61">
        <f>F263</f>
        <v>2123920.6800000002</v>
      </c>
      <c r="G262" s="44">
        <f t="shared" si="3"/>
        <v>100</v>
      </c>
      <c r="H262" s="53"/>
      <c r="I262" s="46"/>
    </row>
    <row r="263" spans="1:9" ht="29.25" customHeight="1" x14ac:dyDescent="0.25">
      <c r="A263" s="58" t="s">
        <v>552</v>
      </c>
      <c r="B263" s="59" t="s">
        <v>315</v>
      </c>
      <c r="C263" s="56" t="s">
        <v>645</v>
      </c>
      <c r="D263" s="60">
        <v>2123920.6800000002</v>
      </c>
      <c r="E263" s="60">
        <v>1574177.21</v>
      </c>
      <c r="F263" s="61">
        <v>2123920.6800000002</v>
      </c>
      <c r="G263" s="44">
        <f t="shared" si="3"/>
        <v>100</v>
      </c>
      <c r="H263" s="53"/>
      <c r="I263" s="46"/>
    </row>
    <row r="264" spans="1:9" ht="15.75" customHeight="1" x14ac:dyDescent="0.25">
      <c r="A264" s="58" t="s">
        <v>646</v>
      </c>
      <c r="B264" s="59" t="s">
        <v>315</v>
      </c>
      <c r="C264" s="56" t="s">
        <v>647</v>
      </c>
      <c r="D264" s="60">
        <v>2750613.55</v>
      </c>
      <c r="E264" s="60">
        <v>1874719.35</v>
      </c>
      <c r="F264" s="61">
        <f>F265</f>
        <v>2750613.55</v>
      </c>
      <c r="G264" s="44">
        <f t="shared" ref="G264:G304" si="4">F264*100/D264</f>
        <v>100</v>
      </c>
      <c r="H264" s="53"/>
      <c r="I264" s="46"/>
    </row>
    <row r="265" spans="1:9" ht="17.25" customHeight="1" x14ac:dyDescent="0.25">
      <c r="A265" s="58" t="s">
        <v>397</v>
      </c>
      <c r="B265" s="59" t="s">
        <v>315</v>
      </c>
      <c r="C265" s="56" t="s">
        <v>648</v>
      </c>
      <c r="D265" s="60">
        <v>2750613.55</v>
      </c>
      <c r="E265" s="60">
        <v>1874719.35</v>
      </c>
      <c r="F265" s="61">
        <f>F266</f>
        <v>2750613.55</v>
      </c>
      <c r="G265" s="44">
        <f t="shared" si="4"/>
        <v>100</v>
      </c>
      <c r="H265" s="53"/>
      <c r="I265" s="46"/>
    </row>
    <row r="266" spans="1:9" ht="24" customHeight="1" x14ac:dyDescent="0.25">
      <c r="A266" s="58" t="s">
        <v>550</v>
      </c>
      <c r="B266" s="59" t="s">
        <v>315</v>
      </c>
      <c r="C266" s="56" t="s">
        <v>649</v>
      </c>
      <c r="D266" s="60">
        <v>2750613.55</v>
      </c>
      <c r="E266" s="60">
        <v>1874719.35</v>
      </c>
      <c r="F266" s="61">
        <f>F267</f>
        <v>2750613.55</v>
      </c>
      <c r="G266" s="44">
        <f t="shared" si="4"/>
        <v>100</v>
      </c>
      <c r="H266" s="53"/>
      <c r="I266" s="46"/>
    </row>
    <row r="267" spans="1:9" ht="19.5" customHeight="1" x14ac:dyDescent="0.25">
      <c r="A267" s="58" t="s">
        <v>650</v>
      </c>
      <c r="B267" s="59" t="s">
        <v>315</v>
      </c>
      <c r="C267" s="56" t="s">
        <v>651</v>
      </c>
      <c r="D267" s="60">
        <v>2750613.55</v>
      </c>
      <c r="E267" s="60">
        <v>1874719.35</v>
      </c>
      <c r="F267" s="61">
        <v>2750613.55</v>
      </c>
      <c r="G267" s="44">
        <f t="shared" si="4"/>
        <v>100</v>
      </c>
      <c r="H267" s="53"/>
      <c r="I267" s="46"/>
    </row>
    <row r="268" spans="1:9" ht="12.75" customHeight="1" x14ac:dyDescent="0.25">
      <c r="A268" s="58" t="s">
        <v>652</v>
      </c>
      <c r="B268" s="59" t="s">
        <v>315</v>
      </c>
      <c r="C268" s="56" t="s">
        <v>653</v>
      </c>
      <c r="D268" s="60">
        <v>5836482.5599999996</v>
      </c>
      <c r="E268" s="60">
        <v>5271226.4400000004</v>
      </c>
      <c r="F268" s="61">
        <f>F269+F272+F275+F278</f>
        <v>5698795.0700000003</v>
      </c>
      <c r="G268" s="44">
        <f t="shared" si="4"/>
        <v>97.640916620849126</v>
      </c>
      <c r="H268" s="53"/>
      <c r="I268" s="46"/>
    </row>
    <row r="269" spans="1:9" ht="27" customHeight="1" x14ac:dyDescent="0.25">
      <c r="A269" s="58" t="s">
        <v>338</v>
      </c>
      <c r="B269" s="59" t="s">
        <v>315</v>
      </c>
      <c r="C269" s="56" t="s">
        <v>654</v>
      </c>
      <c r="D269" s="60">
        <v>237223.47</v>
      </c>
      <c r="E269" s="60">
        <v>15909.63</v>
      </c>
      <c r="F269" s="61">
        <f>F270</f>
        <v>237223.47</v>
      </c>
      <c r="G269" s="44">
        <f t="shared" si="4"/>
        <v>100</v>
      </c>
      <c r="H269" s="53"/>
      <c r="I269" s="46"/>
    </row>
    <row r="270" spans="1:9" ht="28.5" customHeight="1" x14ac:dyDescent="0.25">
      <c r="A270" s="58" t="s">
        <v>340</v>
      </c>
      <c r="B270" s="59" t="s">
        <v>315</v>
      </c>
      <c r="C270" s="56" t="s">
        <v>655</v>
      </c>
      <c r="D270" s="60">
        <v>237223.47</v>
      </c>
      <c r="E270" s="60">
        <v>15909.63</v>
      </c>
      <c r="F270" s="61">
        <f>F271</f>
        <v>237223.47</v>
      </c>
      <c r="G270" s="44">
        <f t="shared" si="4"/>
        <v>100</v>
      </c>
      <c r="H270" s="53"/>
      <c r="I270" s="46"/>
    </row>
    <row r="271" spans="1:9" ht="12.75" customHeight="1" x14ac:dyDescent="0.25">
      <c r="A271" s="58" t="s">
        <v>342</v>
      </c>
      <c r="B271" s="59" t="s">
        <v>315</v>
      </c>
      <c r="C271" s="56" t="s">
        <v>656</v>
      </c>
      <c r="D271" s="60">
        <v>237223.47</v>
      </c>
      <c r="E271" s="60">
        <v>15909.63</v>
      </c>
      <c r="F271" s="61">
        <v>237223.47</v>
      </c>
      <c r="G271" s="44">
        <f t="shared" si="4"/>
        <v>100</v>
      </c>
      <c r="H271" s="53"/>
      <c r="I271" s="46"/>
    </row>
    <row r="272" spans="1:9" ht="18" customHeight="1" x14ac:dyDescent="0.25">
      <c r="A272" s="58" t="s">
        <v>397</v>
      </c>
      <c r="B272" s="59" t="s">
        <v>315</v>
      </c>
      <c r="C272" s="56" t="s">
        <v>657</v>
      </c>
      <c r="D272" s="60">
        <v>347945.55</v>
      </c>
      <c r="E272" s="60">
        <v>158057.76</v>
      </c>
      <c r="F272" s="61">
        <f>F273</f>
        <v>347945.55</v>
      </c>
      <c r="G272" s="44">
        <f t="shared" si="4"/>
        <v>100</v>
      </c>
      <c r="H272" s="53"/>
      <c r="I272" s="46"/>
    </row>
    <row r="273" spans="1:9" ht="26.25" customHeight="1" x14ac:dyDescent="0.25">
      <c r="A273" s="58" t="s">
        <v>550</v>
      </c>
      <c r="B273" s="59" t="s">
        <v>315</v>
      </c>
      <c r="C273" s="56" t="s">
        <v>658</v>
      </c>
      <c r="D273" s="60">
        <v>347945.55</v>
      </c>
      <c r="E273" s="60">
        <v>158057.76</v>
      </c>
      <c r="F273" s="61">
        <f>F274</f>
        <v>347945.55</v>
      </c>
      <c r="G273" s="44">
        <f t="shared" si="4"/>
        <v>100</v>
      </c>
      <c r="H273" s="53"/>
      <c r="I273" s="46"/>
    </row>
    <row r="274" spans="1:9" ht="24" customHeight="1" x14ac:dyDescent="0.25">
      <c r="A274" s="58" t="s">
        <v>552</v>
      </c>
      <c r="B274" s="59" t="s">
        <v>315</v>
      </c>
      <c r="C274" s="56" t="s">
        <v>659</v>
      </c>
      <c r="D274" s="60">
        <v>347945.55</v>
      </c>
      <c r="E274" s="60">
        <v>158057.76</v>
      </c>
      <c r="F274" s="61">
        <v>347945.55</v>
      </c>
      <c r="G274" s="44">
        <f t="shared" si="4"/>
        <v>100</v>
      </c>
      <c r="H274" s="53"/>
      <c r="I274" s="46"/>
    </row>
    <row r="275" spans="1:9" ht="26.25" customHeight="1" x14ac:dyDescent="0.25">
      <c r="A275" s="58" t="s">
        <v>432</v>
      </c>
      <c r="B275" s="59" t="s">
        <v>315</v>
      </c>
      <c r="C275" s="56" t="s">
        <v>660</v>
      </c>
      <c r="D275" s="60">
        <v>4566576.37</v>
      </c>
      <c r="E275" s="60">
        <v>4428888.88</v>
      </c>
      <c r="F275" s="61">
        <f>F276</f>
        <v>4428888.88</v>
      </c>
      <c r="G275" s="44">
        <f t="shared" si="4"/>
        <v>96.984885856622597</v>
      </c>
      <c r="H275" s="53"/>
      <c r="I275" s="46"/>
    </row>
    <row r="276" spans="1:9" ht="17.25" customHeight="1" x14ac:dyDescent="0.25">
      <c r="A276" s="58" t="s">
        <v>434</v>
      </c>
      <c r="B276" s="59" t="s">
        <v>315</v>
      </c>
      <c r="C276" s="56" t="s">
        <v>661</v>
      </c>
      <c r="D276" s="60">
        <v>4566576.37</v>
      </c>
      <c r="E276" s="60">
        <v>4428888.88</v>
      </c>
      <c r="F276" s="61">
        <f>F277</f>
        <v>4428888.88</v>
      </c>
      <c r="G276" s="44">
        <f t="shared" si="4"/>
        <v>96.984885856622597</v>
      </c>
      <c r="H276" s="53"/>
      <c r="I276" s="46"/>
    </row>
    <row r="277" spans="1:9" ht="28.5" customHeight="1" x14ac:dyDescent="0.25">
      <c r="A277" s="58" t="s">
        <v>662</v>
      </c>
      <c r="B277" s="59" t="s">
        <v>315</v>
      </c>
      <c r="C277" s="56" t="s">
        <v>663</v>
      </c>
      <c r="D277" s="60">
        <v>4566576.37</v>
      </c>
      <c r="E277" s="60">
        <v>4428888.88</v>
      </c>
      <c r="F277" s="61">
        <v>4428888.88</v>
      </c>
      <c r="G277" s="44">
        <f t="shared" si="4"/>
        <v>96.984885856622597</v>
      </c>
      <c r="H277" s="53"/>
      <c r="I277" s="46"/>
    </row>
    <row r="278" spans="1:9" ht="19.5" customHeight="1" x14ac:dyDescent="0.25">
      <c r="A278" s="58" t="s">
        <v>354</v>
      </c>
      <c r="B278" s="59" t="s">
        <v>315</v>
      </c>
      <c r="C278" s="56" t="s">
        <v>664</v>
      </c>
      <c r="D278" s="60">
        <v>684737.17</v>
      </c>
      <c r="E278" s="60">
        <v>668370.17000000004</v>
      </c>
      <c r="F278" s="61">
        <f>F279</f>
        <v>684737.17</v>
      </c>
      <c r="G278" s="44">
        <f t="shared" si="4"/>
        <v>100</v>
      </c>
      <c r="H278" s="53"/>
      <c r="I278" s="46"/>
    </row>
    <row r="279" spans="1:9" ht="15.75" customHeight="1" x14ac:dyDescent="0.25">
      <c r="A279" s="58" t="s">
        <v>399</v>
      </c>
      <c r="B279" s="59" t="s">
        <v>315</v>
      </c>
      <c r="C279" s="56" t="s">
        <v>665</v>
      </c>
      <c r="D279" s="60">
        <v>684737.17</v>
      </c>
      <c r="E279" s="60">
        <v>668370.17000000004</v>
      </c>
      <c r="F279" s="61">
        <f>F280</f>
        <v>684737.17</v>
      </c>
      <c r="G279" s="44">
        <f t="shared" si="4"/>
        <v>100</v>
      </c>
      <c r="H279" s="53"/>
      <c r="I279" s="46"/>
    </row>
    <row r="280" spans="1:9" ht="27.75" customHeight="1" x14ac:dyDescent="0.25">
      <c r="A280" s="58" t="s">
        <v>401</v>
      </c>
      <c r="B280" s="59" t="s">
        <v>315</v>
      </c>
      <c r="C280" s="56" t="s">
        <v>666</v>
      </c>
      <c r="D280" s="60">
        <v>684737.17</v>
      </c>
      <c r="E280" s="60">
        <v>668370.17000000004</v>
      </c>
      <c r="F280" s="61">
        <v>684737.17</v>
      </c>
      <c r="G280" s="44">
        <f t="shared" si="4"/>
        <v>100</v>
      </c>
      <c r="H280" s="53"/>
      <c r="I280" s="46"/>
    </row>
    <row r="281" spans="1:9" ht="14.25" customHeight="1" x14ac:dyDescent="0.25">
      <c r="A281" s="58" t="s">
        <v>667</v>
      </c>
      <c r="B281" s="59" t="s">
        <v>315</v>
      </c>
      <c r="C281" s="56" t="s">
        <v>668</v>
      </c>
      <c r="D281" s="60">
        <v>1480000</v>
      </c>
      <c r="E281" s="60">
        <v>1410000</v>
      </c>
      <c r="F281" s="61">
        <f>F282+F285</f>
        <v>1480000</v>
      </c>
      <c r="G281" s="44">
        <f t="shared" si="4"/>
        <v>100</v>
      </c>
      <c r="H281" s="53"/>
      <c r="I281" s="46"/>
    </row>
    <row r="282" spans="1:9" ht="12" customHeight="1" x14ac:dyDescent="0.25">
      <c r="A282" s="58" t="s">
        <v>397</v>
      </c>
      <c r="B282" s="59" t="s">
        <v>315</v>
      </c>
      <c r="C282" s="56" t="s">
        <v>669</v>
      </c>
      <c r="D282" s="60">
        <v>1320000</v>
      </c>
      <c r="E282" s="60">
        <v>1250000</v>
      </c>
      <c r="F282" s="61">
        <f>F283</f>
        <v>1320000</v>
      </c>
      <c r="G282" s="44">
        <f t="shared" si="4"/>
        <v>100</v>
      </c>
      <c r="H282" s="53"/>
      <c r="I282" s="46"/>
    </row>
    <row r="283" spans="1:9" ht="20.25" customHeight="1" x14ac:dyDescent="0.25">
      <c r="A283" s="58" t="s">
        <v>550</v>
      </c>
      <c r="B283" s="59" t="s">
        <v>315</v>
      </c>
      <c r="C283" s="56" t="s">
        <v>670</v>
      </c>
      <c r="D283" s="60">
        <v>1320000</v>
      </c>
      <c r="E283" s="60">
        <v>1250000</v>
      </c>
      <c r="F283" s="61">
        <f>F284</f>
        <v>1320000</v>
      </c>
      <c r="G283" s="44">
        <f t="shared" si="4"/>
        <v>100</v>
      </c>
      <c r="H283" s="53"/>
      <c r="I283" s="46"/>
    </row>
    <row r="284" spans="1:9" ht="30" customHeight="1" x14ac:dyDescent="0.25">
      <c r="A284" s="58" t="s">
        <v>552</v>
      </c>
      <c r="B284" s="59" t="s">
        <v>315</v>
      </c>
      <c r="C284" s="56" t="s">
        <v>671</v>
      </c>
      <c r="D284" s="60">
        <v>1320000</v>
      </c>
      <c r="E284" s="60">
        <v>1250000</v>
      </c>
      <c r="F284" s="61">
        <v>1320000</v>
      </c>
      <c r="G284" s="44">
        <f t="shared" si="4"/>
        <v>100</v>
      </c>
      <c r="H284" s="53"/>
      <c r="I284" s="46"/>
    </row>
    <row r="285" spans="1:9" ht="31.5" customHeight="1" x14ac:dyDescent="0.25">
      <c r="A285" s="58" t="s">
        <v>571</v>
      </c>
      <c r="B285" s="59" t="s">
        <v>315</v>
      </c>
      <c r="C285" s="56" t="s">
        <v>672</v>
      </c>
      <c r="D285" s="60">
        <v>160000</v>
      </c>
      <c r="E285" s="60">
        <v>160000</v>
      </c>
      <c r="F285" s="61">
        <f>F286</f>
        <v>160000</v>
      </c>
      <c r="G285" s="44">
        <f t="shared" si="4"/>
        <v>100</v>
      </c>
      <c r="H285" s="53"/>
      <c r="I285" s="46"/>
    </row>
    <row r="286" spans="1:9" ht="18.75" customHeight="1" x14ac:dyDescent="0.25">
      <c r="A286" s="58" t="s">
        <v>573</v>
      </c>
      <c r="B286" s="59" t="s">
        <v>315</v>
      </c>
      <c r="C286" s="56" t="s">
        <v>673</v>
      </c>
      <c r="D286" s="60">
        <v>160000</v>
      </c>
      <c r="E286" s="60">
        <v>160000</v>
      </c>
      <c r="F286" s="61">
        <f>F287</f>
        <v>160000</v>
      </c>
      <c r="G286" s="44">
        <f t="shared" si="4"/>
        <v>100</v>
      </c>
      <c r="H286" s="53"/>
      <c r="I286" s="46"/>
    </row>
    <row r="287" spans="1:9" ht="21.75" customHeight="1" x14ac:dyDescent="0.25">
      <c r="A287" s="58" t="s">
        <v>575</v>
      </c>
      <c r="B287" s="59" t="s">
        <v>315</v>
      </c>
      <c r="C287" s="56" t="s">
        <v>674</v>
      </c>
      <c r="D287" s="60">
        <v>160000</v>
      </c>
      <c r="E287" s="60">
        <v>160000</v>
      </c>
      <c r="F287" s="61">
        <v>160000</v>
      </c>
      <c r="G287" s="44">
        <f t="shared" si="4"/>
        <v>100</v>
      </c>
      <c r="H287" s="53"/>
      <c r="I287" s="46"/>
    </row>
    <row r="288" spans="1:9" ht="21" customHeight="1" x14ac:dyDescent="0.25">
      <c r="A288" s="58" t="s">
        <v>675</v>
      </c>
      <c r="B288" s="59" t="s">
        <v>315</v>
      </c>
      <c r="C288" s="56" t="s">
        <v>676</v>
      </c>
      <c r="D288" s="60">
        <v>690000</v>
      </c>
      <c r="E288" s="60">
        <v>365861.6</v>
      </c>
      <c r="F288" s="61">
        <f>F289</f>
        <v>682000</v>
      </c>
      <c r="G288" s="44">
        <f t="shared" si="4"/>
        <v>98.840579710144922</v>
      </c>
      <c r="H288" s="53"/>
      <c r="I288" s="46"/>
    </row>
    <row r="289" spans="1:9" ht="20.25" customHeight="1" x14ac:dyDescent="0.25">
      <c r="A289" s="58" t="s">
        <v>677</v>
      </c>
      <c r="B289" s="59" t="s">
        <v>315</v>
      </c>
      <c r="C289" s="56" t="s">
        <v>678</v>
      </c>
      <c r="D289" s="60">
        <v>690000</v>
      </c>
      <c r="E289" s="60">
        <v>365861.6</v>
      </c>
      <c r="F289" s="61">
        <f>F290+F293+F296</f>
        <v>682000</v>
      </c>
      <c r="G289" s="44">
        <f t="shared" si="4"/>
        <v>98.840579710144922</v>
      </c>
      <c r="H289" s="53"/>
      <c r="I289" s="46"/>
    </row>
    <row r="290" spans="1:9" ht="27" customHeight="1" x14ac:dyDescent="0.25">
      <c r="A290" s="58" t="s">
        <v>320</v>
      </c>
      <c r="B290" s="59" t="s">
        <v>315</v>
      </c>
      <c r="C290" s="56" t="s">
        <v>679</v>
      </c>
      <c r="D290" s="60">
        <v>325000</v>
      </c>
      <c r="E290" s="60">
        <v>215449</v>
      </c>
      <c r="F290" s="61">
        <f>F291</f>
        <v>325000</v>
      </c>
      <c r="G290" s="44">
        <f t="shared" si="4"/>
        <v>100</v>
      </c>
      <c r="H290" s="53"/>
      <c r="I290" s="46"/>
    </row>
    <row r="291" spans="1:9" ht="30" customHeight="1" x14ac:dyDescent="0.25">
      <c r="A291" s="58" t="s">
        <v>322</v>
      </c>
      <c r="B291" s="59" t="s">
        <v>315</v>
      </c>
      <c r="C291" s="56" t="s">
        <v>680</v>
      </c>
      <c r="D291" s="60">
        <v>325000</v>
      </c>
      <c r="E291" s="60">
        <v>215449</v>
      </c>
      <c r="F291" s="61">
        <f>F292</f>
        <v>325000</v>
      </c>
      <c r="G291" s="44">
        <f t="shared" si="4"/>
        <v>100</v>
      </c>
      <c r="H291" s="53"/>
      <c r="I291" s="46"/>
    </row>
    <row r="292" spans="1:9" ht="26.25" customHeight="1" x14ac:dyDescent="0.25">
      <c r="A292" s="58" t="s">
        <v>335</v>
      </c>
      <c r="B292" s="59" t="s">
        <v>315</v>
      </c>
      <c r="C292" s="56" t="s">
        <v>681</v>
      </c>
      <c r="D292" s="60">
        <v>325000</v>
      </c>
      <c r="E292" s="60">
        <v>215449</v>
      </c>
      <c r="F292" s="61">
        <v>325000</v>
      </c>
      <c r="G292" s="44">
        <f t="shared" si="4"/>
        <v>100</v>
      </c>
      <c r="H292" s="53"/>
      <c r="I292" s="46"/>
    </row>
    <row r="293" spans="1:9" ht="27.75" customHeight="1" x14ac:dyDescent="0.25">
      <c r="A293" s="58" t="s">
        <v>338</v>
      </c>
      <c r="B293" s="59" t="s">
        <v>315</v>
      </c>
      <c r="C293" s="56" t="s">
        <v>682</v>
      </c>
      <c r="D293" s="60">
        <v>357000</v>
      </c>
      <c r="E293" s="60">
        <v>150412.6</v>
      </c>
      <c r="F293" s="61">
        <f>F294</f>
        <v>357000</v>
      </c>
      <c r="G293" s="44">
        <f t="shared" si="4"/>
        <v>100</v>
      </c>
      <c r="H293" s="53"/>
      <c r="I293" s="46"/>
    </row>
    <row r="294" spans="1:9" ht="20.25" customHeight="1" x14ac:dyDescent="0.25">
      <c r="A294" s="58" t="s">
        <v>340</v>
      </c>
      <c r="B294" s="59" t="s">
        <v>315</v>
      </c>
      <c r="C294" s="56" t="s">
        <v>683</v>
      </c>
      <c r="D294" s="60">
        <v>357000</v>
      </c>
      <c r="E294" s="60">
        <v>150412.6</v>
      </c>
      <c r="F294" s="61">
        <f>F295</f>
        <v>357000</v>
      </c>
      <c r="G294" s="44">
        <f t="shared" si="4"/>
        <v>100</v>
      </c>
      <c r="H294" s="53"/>
      <c r="I294" s="46"/>
    </row>
    <row r="295" spans="1:9" ht="21.75" customHeight="1" x14ac:dyDescent="0.25">
      <c r="A295" s="58" t="s">
        <v>342</v>
      </c>
      <c r="B295" s="59" t="s">
        <v>315</v>
      </c>
      <c r="C295" s="56" t="s">
        <v>684</v>
      </c>
      <c r="D295" s="60">
        <v>357000</v>
      </c>
      <c r="E295" s="60">
        <v>150412.6</v>
      </c>
      <c r="F295" s="61">
        <v>357000</v>
      </c>
      <c r="G295" s="44">
        <f t="shared" si="4"/>
        <v>100</v>
      </c>
      <c r="H295" s="53"/>
      <c r="I295" s="46"/>
    </row>
    <row r="296" spans="1:9" ht="21" customHeight="1" x14ac:dyDescent="0.25">
      <c r="A296" s="58" t="s">
        <v>354</v>
      </c>
      <c r="B296" s="59" t="s">
        <v>315</v>
      </c>
      <c r="C296" s="56" t="s">
        <v>685</v>
      </c>
      <c r="D296" s="60">
        <v>8000</v>
      </c>
      <c r="E296" s="60" t="s">
        <v>10</v>
      </c>
      <c r="F296" s="61">
        <f>F297</f>
        <v>0</v>
      </c>
      <c r="G296" s="44">
        <f t="shared" si="4"/>
        <v>0</v>
      </c>
      <c r="H296" s="53"/>
      <c r="I296" s="46"/>
    </row>
    <row r="297" spans="1:9" ht="20.25" customHeight="1" x14ac:dyDescent="0.25">
      <c r="A297" s="58" t="s">
        <v>356</v>
      </c>
      <c r="B297" s="59" t="s">
        <v>315</v>
      </c>
      <c r="C297" s="56" t="s">
        <v>686</v>
      </c>
      <c r="D297" s="60">
        <v>8000</v>
      </c>
      <c r="E297" s="60" t="s">
        <v>10</v>
      </c>
      <c r="F297" s="61">
        <f>F298</f>
        <v>0</v>
      </c>
      <c r="G297" s="44">
        <f t="shared" si="4"/>
        <v>0</v>
      </c>
      <c r="H297" s="53"/>
      <c r="I297" s="46"/>
    </row>
    <row r="298" spans="1:9" ht="18.75" customHeight="1" x14ac:dyDescent="0.25">
      <c r="A298" s="58" t="s">
        <v>361</v>
      </c>
      <c r="B298" s="59" t="s">
        <v>315</v>
      </c>
      <c r="C298" s="56" t="s">
        <v>687</v>
      </c>
      <c r="D298" s="60">
        <v>8000</v>
      </c>
      <c r="E298" s="60" t="s">
        <v>10</v>
      </c>
      <c r="F298" s="61">
        <v>0</v>
      </c>
      <c r="G298" s="44">
        <f t="shared" si="4"/>
        <v>0</v>
      </c>
      <c r="H298" s="53"/>
      <c r="I298" s="46"/>
    </row>
    <row r="299" spans="1:9" ht="16.5" customHeight="1" x14ac:dyDescent="0.25">
      <c r="A299" s="58" t="s">
        <v>688</v>
      </c>
      <c r="B299" s="59" t="s">
        <v>315</v>
      </c>
      <c r="C299" s="56" t="s">
        <v>689</v>
      </c>
      <c r="D299" s="60">
        <v>10000</v>
      </c>
      <c r="E299" s="60">
        <v>10000</v>
      </c>
      <c r="F299" s="61">
        <f>F300</f>
        <v>10000</v>
      </c>
      <c r="G299" s="44">
        <f t="shared" si="4"/>
        <v>100</v>
      </c>
      <c r="H299" s="53"/>
      <c r="I299" s="46"/>
    </row>
    <row r="300" spans="1:9" ht="16.5" customHeight="1" x14ac:dyDescent="0.25">
      <c r="A300" s="58" t="s">
        <v>690</v>
      </c>
      <c r="B300" s="59" t="s">
        <v>315</v>
      </c>
      <c r="C300" s="56" t="s">
        <v>691</v>
      </c>
      <c r="D300" s="60">
        <v>10000</v>
      </c>
      <c r="E300" s="60">
        <v>10000</v>
      </c>
      <c r="F300" s="61">
        <f>F301</f>
        <v>10000</v>
      </c>
      <c r="G300" s="44">
        <f t="shared" si="4"/>
        <v>100</v>
      </c>
      <c r="H300" s="53"/>
      <c r="I300" s="46"/>
    </row>
    <row r="301" spans="1:9" ht="15" customHeight="1" x14ac:dyDescent="0.25">
      <c r="A301" s="58" t="s">
        <v>692</v>
      </c>
      <c r="B301" s="59" t="s">
        <v>315</v>
      </c>
      <c r="C301" s="56" t="s">
        <v>693</v>
      </c>
      <c r="D301" s="60">
        <v>10000</v>
      </c>
      <c r="E301" s="60">
        <v>10000</v>
      </c>
      <c r="F301" s="61">
        <f>F302</f>
        <v>10000</v>
      </c>
      <c r="G301" s="44">
        <f t="shared" si="4"/>
        <v>100</v>
      </c>
      <c r="H301" s="53"/>
      <c r="I301" s="46"/>
    </row>
    <row r="302" spans="1:9" ht="16.5" customHeight="1" thickBot="1" x14ac:dyDescent="0.3">
      <c r="A302" s="58" t="s">
        <v>694</v>
      </c>
      <c r="B302" s="59" t="s">
        <v>315</v>
      </c>
      <c r="C302" s="56" t="s">
        <v>695</v>
      </c>
      <c r="D302" s="60">
        <v>10000</v>
      </c>
      <c r="E302" s="60">
        <v>10000</v>
      </c>
      <c r="F302" s="61">
        <v>10000</v>
      </c>
      <c r="G302" s="44">
        <f t="shared" si="4"/>
        <v>100</v>
      </c>
      <c r="H302" s="53"/>
      <c r="I302" s="46"/>
    </row>
    <row r="303" spans="1:9" ht="12.95" customHeight="1" thickBot="1" x14ac:dyDescent="0.3">
      <c r="A303" s="62"/>
      <c r="B303" s="63"/>
      <c r="C303" s="63"/>
      <c r="D303" s="63"/>
      <c r="E303" s="63"/>
      <c r="F303" s="63"/>
      <c r="G303" s="44"/>
      <c r="H303" s="53"/>
      <c r="I303" s="46"/>
    </row>
    <row r="304" spans="1:9" ht="54.75" customHeight="1" thickBot="1" x14ac:dyDescent="0.3">
      <c r="A304" s="64" t="s">
        <v>696</v>
      </c>
      <c r="B304" s="65">
        <v>450</v>
      </c>
      <c r="C304" s="66" t="s">
        <v>9</v>
      </c>
      <c r="D304" s="67">
        <v>-13309394.1</v>
      </c>
      <c r="E304" s="67">
        <v>4503988.51</v>
      </c>
      <c r="F304" s="68">
        <f>Доходы!F6-Расходы!F6</f>
        <v>-12393197.674000025</v>
      </c>
      <c r="G304" s="44">
        <f t="shared" si="4"/>
        <v>93.116167279170327</v>
      </c>
      <c r="H304" s="53"/>
      <c r="I304" s="46"/>
    </row>
    <row r="305" spans="1:7" ht="12.95" customHeight="1" x14ac:dyDescent="0.25">
      <c r="A305" s="2"/>
      <c r="B305" s="23"/>
      <c r="C305" s="23"/>
      <c r="D305" s="18"/>
      <c r="E305" s="18"/>
      <c r="F305" s="18"/>
      <c r="G305" s="3"/>
    </row>
    <row r="306" spans="1:7" ht="12.95" customHeight="1" x14ac:dyDescent="0.25">
      <c r="A306" s="4"/>
      <c r="B306" s="4"/>
      <c r="C306" s="4"/>
      <c r="D306" s="19"/>
      <c r="E306" s="19"/>
      <c r="F306" s="3"/>
      <c r="G306" s="3"/>
    </row>
  </sheetData>
  <mergeCells count="8">
    <mergeCell ref="A2:G2"/>
    <mergeCell ref="A3:A4"/>
    <mergeCell ref="B3:B4"/>
    <mergeCell ref="C3:C4"/>
    <mergeCell ref="G3:G4"/>
    <mergeCell ref="F3:F4"/>
    <mergeCell ref="E3:E4"/>
    <mergeCell ref="D3:D4"/>
  </mergeCells>
  <pageMargins left="0.78749999999999998" right="0.59097219999999995" top="0.59097219999999995" bottom="0.39374999999999999" header="0" footer="0"/>
  <pageSetup paperSize="9" fitToWidth="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6"/>
  <sheetViews>
    <sheetView zoomScale="130" zoomScaleNormal="130" zoomScaleSheetLayoutView="100" workbookViewId="0">
      <selection activeCell="H10" sqref="H10"/>
    </sheetView>
  </sheetViews>
  <sheetFormatPr defaultRowHeight="15" x14ac:dyDescent="0.25"/>
  <cols>
    <col min="1" max="1" width="49.42578125" style="1" customWidth="1"/>
    <col min="2" max="2" width="5" style="1" customWidth="1"/>
    <col min="3" max="3" width="23.42578125" style="1" customWidth="1"/>
    <col min="4" max="4" width="13.28515625" style="1" customWidth="1"/>
    <col min="5" max="5" width="15.42578125" style="1" customWidth="1"/>
    <col min="6" max="6" width="13.5703125" style="1" customWidth="1"/>
    <col min="7" max="7" width="9.140625" style="1" customWidth="1"/>
    <col min="8" max="16384" width="9.140625" style="1"/>
  </cols>
  <sheetData>
    <row r="1" spans="1:7" ht="10.5" customHeight="1" x14ac:dyDescent="0.25">
      <c r="A1" s="20"/>
      <c r="B1" s="24"/>
      <c r="C1" s="21"/>
      <c r="D1" s="14"/>
      <c r="E1" s="2"/>
      <c r="F1" s="3"/>
      <c r="G1" s="3"/>
    </row>
    <row r="2" spans="1:7" ht="14.1" customHeight="1" x14ac:dyDescent="0.25">
      <c r="A2" s="116" t="s">
        <v>741</v>
      </c>
      <c r="B2" s="116"/>
      <c r="C2" s="116"/>
      <c r="D2" s="116"/>
      <c r="E2" s="116"/>
      <c r="F2" s="116"/>
      <c r="G2" s="116"/>
    </row>
    <row r="3" spans="1:7" ht="14.1" customHeight="1" x14ac:dyDescent="0.25">
      <c r="A3" s="71"/>
      <c r="B3" s="72"/>
      <c r="C3" s="73"/>
      <c r="D3" s="74"/>
      <c r="E3" s="2"/>
      <c r="F3" s="3"/>
      <c r="G3" s="3"/>
    </row>
    <row r="4" spans="1:7" ht="11.45" customHeight="1" x14ac:dyDescent="0.25">
      <c r="A4" s="119" t="s">
        <v>3</v>
      </c>
      <c r="B4" s="119" t="s">
        <v>1</v>
      </c>
      <c r="C4" s="119" t="s">
        <v>697</v>
      </c>
      <c r="D4" s="121" t="s">
        <v>731</v>
      </c>
      <c r="E4" s="121" t="s">
        <v>735</v>
      </c>
      <c r="F4" s="121" t="s">
        <v>733</v>
      </c>
      <c r="G4" s="109" t="s">
        <v>734</v>
      </c>
    </row>
    <row r="5" spans="1:7" x14ac:dyDescent="0.25">
      <c r="A5" s="120"/>
      <c r="B5" s="120"/>
      <c r="C5" s="120"/>
      <c r="D5" s="121"/>
      <c r="E5" s="121"/>
      <c r="F5" s="121"/>
      <c r="G5" s="109"/>
    </row>
    <row r="6" spans="1:7" ht="11.45" customHeight="1" x14ac:dyDescent="0.25">
      <c r="A6" s="79" t="s">
        <v>4</v>
      </c>
      <c r="B6" s="79" t="s">
        <v>5</v>
      </c>
      <c r="C6" s="79" t="s">
        <v>6</v>
      </c>
      <c r="D6" s="80"/>
      <c r="E6" s="80"/>
      <c r="F6" s="80"/>
      <c r="G6" s="36"/>
    </row>
    <row r="7" spans="1:7" ht="38.25" customHeight="1" x14ac:dyDescent="0.25">
      <c r="A7" s="81" t="s">
        <v>698</v>
      </c>
      <c r="B7" s="82" t="s">
        <v>699</v>
      </c>
      <c r="C7" s="83" t="s">
        <v>9</v>
      </c>
      <c r="D7" s="84">
        <v>13309394.1</v>
      </c>
      <c r="E7" s="84">
        <v>-4503988.51</v>
      </c>
      <c r="F7" s="85">
        <f>F13</f>
        <v>12393197.674000025</v>
      </c>
      <c r="G7" s="34">
        <f>F7*100/D7</f>
        <v>93.116167279170327</v>
      </c>
    </row>
    <row r="8" spans="1:7" ht="19.5" customHeight="1" x14ac:dyDescent="0.25">
      <c r="A8" s="86" t="s">
        <v>700</v>
      </c>
      <c r="B8" s="87"/>
      <c r="C8" s="88"/>
      <c r="D8" s="88"/>
      <c r="E8" s="89"/>
      <c r="F8" s="90"/>
      <c r="G8" s="34"/>
    </row>
    <row r="9" spans="1:7" ht="24.75" customHeight="1" x14ac:dyDescent="0.25">
      <c r="A9" s="91" t="s">
        <v>701</v>
      </c>
      <c r="B9" s="92" t="s">
        <v>702</v>
      </c>
      <c r="C9" s="93" t="s">
        <v>9</v>
      </c>
      <c r="D9" s="94" t="s">
        <v>10</v>
      </c>
      <c r="E9" s="94" t="s">
        <v>10</v>
      </c>
      <c r="F9" s="95" t="s">
        <v>10</v>
      </c>
      <c r="G9" s="34"/>
    </row>
    <row r="10" spans="1:7" ht="12.95" customHeight="1" x14ac:dyDescent="0.25">
      <c r="A10" s="75" t="s">
        <v>703</v>
      </c>
      <c r="B10" s="76"/>
      <c r="C10" s="77"/>
      <c r="D10" s="77"/>
      <c r="E10" s="77"/>
      <c r="F10" s="78"/>
      <c r="G10" s="117"/>
    </row>
    <row r="11" spans="1:7" ht="14.25" customHeight="1" x14ac:dyDescent="0.25">
      <c r="A11" s="26" t="s">
        <v>704</v>
      </c>
      <c r="B11" s="27" t="s">
        <v>705</v>
      </c>
      <c r="C11" s="25" t="s">
        <v>9</v>
      </c>
      <c r="D11" s="22" t="s">
        <v>10</v>
      </c>
      <c r="E11" s="22" t="s">
        <v>10</v>
      </c>
      <c r="F11" s="69" t="s">
        <v>10</v>
      </c>
      <c r="G11" s="118"/>
    </row>
    <row r="12" spans="1:7" ht="15" customHeight="1" x14ac:dyDescent="0.25">
      <c r="A12" s="28" t="s">
        <v>703</v>
      </c>
      <c r="B12" s="12"/>
      <c r="C12" s="13"/>
      <c r="D12" s="13"/>
      <c r="E12" s="13"/>
      <c r="F12" s="70"/>
      <c r="G12" s="34"/>
    </row>
    <row r="13" spans="1:7" ht="15" customHeight="1" x14ac:dyDescent="0.25">
      <c r="A13" s="26" t="s">
        <v>706</v>
      </c>
      <c r="B13" s="27" t="s">
        <v>707</v>
      </c>
      <c r="C13" s="25" t="s">
        <v>9</v>
      </c>
      <c r="D13" s="22">
        <v>13309394.1</v>
      </c>
      <c r="E13" s="22">
        <v>-4503988.51</v>
      </c>
      <c r="F13" s="69">
        <f>F14</f>
        <v>12393197.674000025</v>
      </c>
      <c r="G13" s="34">
        <f t="shared" ref="G13:G24" si="0">F13*100/D13</f>
        <v>93.116167279170327</v>
      </c>
    </row>
    <row r="14" spans="1:7" ht="44.25" customHeight="1" x14ac:dyDescent="0.25">
      <c r="A14" s="15" t="s">
        <v>708</v>
      </c>
      <c r="B14" s="29" t="s">
        <v>707</v>
      </c>
      <c r="C14" s="25" t="s">
        <v>709</v>
      </c>
      <c r="D14" s="22">
        <v>13309394.1</v>
      </c>
      <c r="E14" s="22">
        <v>-4503988.51</v>
      </c>
      <c r="F14" s="69">
        <f>F15+F20</f>
        <v>12393197.674000025</v>
      </c>
      <c r="G14" s="34">
        <f t="shared" si="0"/>
        <v>93.116167279170327</v>
      </c>
    </row>
    <row r="15" spans="1:7" ht="24.75" customHeight="1" x14ac:dyDescent="0.25">
      <c r="A15" s="26" t="s">
        <v>710</v>
      </c>
      <c r="B15" s="27" t="s">
        <v>711</v>
      </c>
      <c r="C15" s="25" t="s">
        <v>9</v>
      </c>
      <c r="D15" s="22">
        <v>-648400000.70000005</v>
      </c>
      <c r="E15" s="22">
        <v>-317151275.00999999</v>
      </c>
      <c r="F15" s="69">
        <f>F16</f>
        <v>-648114494.41999996</v>
      </c>
      <c r="G15" s="34">
        <f t="shared" si="0"/>
        <v>99.955967569449115</v>
      </c>
    </row>
    <row r="16" spans="1:7" ht="34.5" x14ac:dyDescent="0.25">
      <c r="A16" s="15" t="s">
        <v>712</v>
      </c>
      <c r="B16" s="29" t="s">
        <v>711</v>
      </c>
      <c r="C16" s="25" t="s">
        <v>713</v>
      </c>
      <c r="D16" s="22">
        <v>-648400000.70000005</v>
      </c>
      <c r="E16" s="22">
        <v>-317151275.00999999</v>
      </c>
      <c r="F16" s="69">
        <f>F17</f>
        <v>-648114494.41999996</v>
      </c>
      <c r="G16" s="34">
        <f t="shared" si="0"/>
        <v>99.955967569449115</v>
      </c>
    </row>
    <row r="17" spans="1:7" ht="34.5" x14ac:dyDescent="0.25">
      <c r="A17" s="15" t="s">
        <v>714</v>
      </c>
      <c r="B17" s="29" t="s">
        <v>711</v>
      </c>
      <c r="C17" s="25" t="s">
        <v>715</v>
      </c>
      <c r="D17" s="22">
        <v>-648400000.70000005</v>
      </c>
      <c r="E17" s="22">
        <v>-317151275.00999999</v>
      </c>
      <c r="F17" s="69">
        <f>F18</f>
        <v>-648114494.41999996</v>
      </c>
      <c r="G17" s="34">
        <f t="shared" si="0"/>
        <v>99.955967569449115</v>
      </c>
    </row>
    <row r="18" spans="1:7" ht="34.5" x14ac:dyDescent="0.25">
      <c r="A18" s="15" t="s">
        <v>716</v>
      </c>
      <c r="B18" s="29" t="s">
        <v>711</v>
      </c>
      <c r="C18" s="25" t="s">
        <v>717</v>
      </c>
      <c r="D18" s="22">
        <v>-648400000.70000005</v>
      </c>
      <c r="E18" s="22">
        <v>-317151275.00999999</v>
      </c>
      <c r="F18" s="69">
        <f>F19</f>
        <v>-648114494.41999996</v>
      </c>
      <c r="G18" s="34">
        <f t="shared" si="0"/>
        <v>99.955967569449115</v>
      </c>
    </row>
    <row r="19" spans="1:7" ht="45.75" x14ac:dyDescent="0.25">
      <c r="A19" s="15" t="s">
        <v>718</v>
      </c>
      <c r="B19" s="29" t="s">
        <v>711</v>
      </c>
      <c r="C19" s="25" t="s">
        <v>719</v>
      </c>
      <c r="D19" s="22">
        <v>-648400000.70000005</v>
      </c>
      <c r="E19" s="22">
        <v>-317151275.00999999</v>
      </c>
      <c r="F19" s="69">
        <f>-Доходы!F6</f>
        <v>-648114494.41999996</v>
      </c>
      <c r="G19" s="34">
        <f t="shared" si="0"/>
        <v>99.955967569449115</v>
      </c>
    </row>
    <row r="20" spans="1:7" ht="24.75" customHeight="1" x14ac:dyDescent="0.25">
      <c r="A20" s="26" t="s">
        <v>720</v>
      </c>
      <c r="B20" s="27" t="s">
        <v>721</v>
      </c>
      <c r="C20" s="25" t="s">
        <v>9</v>
      </c>
      <c r="D20" s="22">
        <v>661709394.79999995</v>
      </c>
      <c r="E20" s="22">
        <v>312647286.5</v>
      </c>
      <c r="F20" s="69">
        <f>F21</f>
        <v>660507692.09399998</v>
      </c>
      <c r="G20" s="34">
        <f t="shared" si="0"/>
        <v>99.818394190041218</v>
      </c>
    </row>
    <row r="21" spans="1:7" ht="34.5" x14ac:dyDescent="0.25">
      <c r="A21" s="15" t="s">
        <v>722</v>
      </c>
      <c r="B21" s="29" t="s">
        <v>721</v>
      </c>
      <c r="C21" s="25" t="s">
        <v>723</v>
      </c>
      <c r="D21" s="22">
        <v>661709394.79999995</v>
      </c>
      <c r="E21" s="22">
        <v>312647286.5</v>
      </c>
      <c r="F21" s="69">
        <f>F22</f>
        <v>660507692.09399998</v>
      </c>
      <c r="G21" s="34">
        <f t="shared" si="0"/>
        <v>99.818394190041218</v>
      </c>
    </row>
    <row r="22" spans="1:7" ht="34.5" x14ac:dyDescent="0.25">
      <c r="A22" s="15" t="s">
        <v>724</v>
      </c>
      <c r="B22" s="29" t="s">
        <v>721</v>
      </c>
      <c r="C22" s="25" t="s">
        <v>725</v>
      </c>
      <c r="D22" s="22">
        <v>661709394.79999995</v>
      </c>
      <c r="E22" s="22">
        <v>312647286.5</v>
      </c>
      <c r="F22" s="69">
        <f>F23</f>
        <v>660507692.09399998</v>
      </c>
      <c r="G22" s="34">
        <f t="shared" si="0"/>
        <v>99.818394190041218</v>
      </c>
    </row>
    <row r="23" spans="1:7" ht="34.5" x14ac:dyDescent="0.25">
      <c r="A23" s="15" t="s">
        <v>726</v>
      </c>
      <c r="B23" s="29" t="s">
        <v>721</v>
      </c>
      <c r="C23" s="25" t="s">
        <v>727</v>
      </c>
      <c r="D23" s="22">
        <v>661709394.79999995</v>
      </c>
      <c r="E23" s="22">
        <v>312647286.5</v>
      </c>
      <c r="F23" s="69">
        <f>F24</f>
        <v>660507692.09399998</v>
      </c>
      <c r="G23" s="34">
        <f t="shared" si="0"/>
        <v>99.818394190041218</v>
      </c>
    </row>
    <row r="24" spans="1:7" ht="46.5" thickBot="1" x14ac:dyDescent="0.3">
      <c r="A24" s="15" t="s">
        <v>728</v>
      </c>
      <c r="B24" s="29" t="s">
        <v>721</v>
      </c>
      <c r="C24" s="25" t="s">
        <v>729</v>
      </c>
      <c r="D24" s="22">
        <v>661709394.79999995</v>
      </c>
      <c r="E24" s="22">
        <v>312647286.5</v>
      </c>
      <c r="F24" s="69">
        <f>Расходы!F6</f>
        <v>660507692.09399998</v>
      </c>
      <c r="G24" s="34">
        <f t="shared" si="0"/>
        <v>99.818394190041218</v>
      </c>
    </row>
    <row r="25" spans="1:7" ht="12.95" customHeight="1" x14ac:dyDescent="0.25">
      <c r="A25" s="30"/>
      <c r="B25" s="23"/>
      <c r="C25" s="23"/>
      <c r="D25" s="5"/>
      <c r="E25" s="5"/>
      <c r="F25" s="5"/>
      <c r="G25" s="3"/>
    </row>
    <row r="26" spans="1:7" ht="12.95" customHeight="1" x14ac:dyDescent="0.25">
      <c r="A26" s="4"/>
      <c r="B26" s="4"/>
      <c r="C26" s="4"/>
      <c r="D26" s="19"/>
      <c r="E26" s="19"/>
      <c r="F26" s="3"/>
      <c r="G26" s="3"/>
    </row>
  </sheetData>
  <mergeCells count="9">
    <mergeCell ref="G4:G5"/>
    <mergeCell ref="A2:G2"/>
    <mergeCell ref="G10:G11"/>
    <mergeCell ref="A4:A5"/>
    <mergeCell ref="B4:B5"/>
    <mergeCell ref="C4:C5"/>
    <mergeCell ref="D4:D5"/>
    <mergeCell ref="E4:E5"/>
    <mergeCell ref="F4:F5"/>
  </mergeCells>
  <pageMargins left="0.78749999999999998" right="0.59097219999999995" top="0.59097219999999995" bottom="0.39374999999999999" header="0" footer="0"/>
  <pageSetup paperSize="9" fitToWidth="2" fitToHeight="0"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Code&gt;0503317M&lt;/Code&gt;&#10;  &lt;DocLink&gt;33333&lt;/DocLink&gt;&#10;  &lt;DocName&gt;Отчет об исполнении консолидированного бюджета субъекта Российской Федерации и бюджета территориального государственного внебюджетного фонда&lt;/DocName&gt;&#10;  &lt;VariantName&gt;0503317G_20220101_%N&lt;/VariantName&gt;&#10;  &lt;VariantLink xsi:nil=&quot;true&quot; /&gt;&#10;  &lt;SvodReportLink xsi:nil=&quot;true&quot; /&gt;&#10;  &lt;ReportLink xsi:nil=&quot;true&quot; /&gt;&#10;  &lt;SilentMode&gt;false&lt;/SilentMode&gt;&#10;&lt;/ShortPrimaryServiceReportArguments&gt;"/>
  </Parameters>
</MailMerge>
</file>

<file path=customXml/itemProps1.xml><?xml version="1.0" encoding="utf-8"?>
<ds:datastoreItem xmlns:ds="http://schemas.openxmlformats.org/officeDocument/2006/customXml" ds:itemID="{F6B44EB1-3072-4AED-9EE1-8D8EC5D2E24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Доходы</vt:lpstr>
      <vt:lpstr>Расходы</vt:lpstr>
      <vt:lpstr>Источники</vt:lpstr>
      <vt:lpstr>Доходы!Заголовки_для_печати</vt:lpstr>
      <vt:lpstr>Источники!Заголовки_для_печати</vt:lpstr>
      <vt:lpstr>Расходы!Заголовки_для_печати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SMISLOVA-EV\Елена</dc:creator>
  <cp:lastModifiedBy>Татьяна</cp:lastModifiedBy>
  <cp:lastPrinted>2024-11-12T10:39:14Z</cp:lastPrinted>
  <dcterms:created xsi:type="dcterms:W3CDTF">2024-09-30T12:56:12Z</dcterms:created>
  <dcterms:modified xsi:type="dcterms:W3CDTF">2024-11-12T10:39:18Z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Отчет об исполнении консолидированного бюджета субъекта Российской Федерации и бюджета территориального государственного внебюджетного фонда</vt:lpwstr>
  </property>
  <property fmtid="{D5CDD505-2E9C-101B-9397-08002B2CF9AE}" pid="3" name="Название отчета">
    <vt:lpwstr>0503317G_20220101.xlsx</vt:lpwstr>
  </property>
  <property fmtid="{D5CDD505-2E9C-101B-9397-08002B2CF9AE}" pid="4" name="Версия клиента">
    <vt:lpwstr>20.2.0.37821 (.NET 4.7.2)</vt:lpwstr>
  </property>
  <property fmtid="{D5CDD505-2E9C-101B-9397-08002B2CF9AE}" pid="5" name="Версия базы">
    <vt:lpwstr>20.2.0.14442737</vt:lpwstr>
  </property>
  <property fmtid="{D5CDD505-2E9C-101B-9397-08002B2CF9AE}" pid="6" name="Тип сервера">
    <vt:lpwstr>MSSQL</vt:lpwstr>
  </property>
  <property fmtid="{D5CDD505-2E9C-101B-9397-08002B2CF9AE}" pid="7" name="Сервер">
    <vt:lpwstr>server\exp</vt:lpwstr>
  </property>
  <property fmtid="{D5CDD505-2E9C-101B-9397-08002B2CF9AE}" pid="8" name="База">
    <vt:lpwstr>svod_smart</vt:lpwstr>
  </property>
  <property fmtid="{D5CDD505-2E9C-101B-9397-08002B2CF9AE}" pid="9" name="Пользователь">
    <vt:lpwstr>смыслова</vt:lpwstr>
  </property>
  <property fmtid="{D5CDD505-2E9C-101B-9397-08002B2CF9AE}" pid="10" name="Шаблон">
    <vt:lpwstr>0503317G_20220101.xlt</vt:lpwstr>
  </property>
  <property fmtid="{D5CDD505-2E9C-101B-9397-08002B2CF9AE}" pid="11" name="Локальная база">
    <vt:lpwstr>не используется</vt:lpwstr>
  </property>
</Properties>
</file>